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1" l="1"/>
</calcChain>
</file>

<file path=xl/sharedStrings.xml><?xml version="1.0" encoding="utf-8"?>
<sst xmlns="http://schemas.openxmlformats.org/spreadsheetml/2006/main" count="91" uniqueCount="81">
  <si>
    <t>LOHO</t>
  </si>
  <si>
    <t>Profit and Loss by Class</t>
  </si>
  <si>
    <t>April 2026</t>
  </si>
  <si>
    <t>Income</t>
  </si>
  <si>
    <t>Donations</t>
  </si>
  <si>
    <t>Restricted Other Donations</t>
  </si>
  <si>
    <t>Unrestricted Donations</t>
  </si>
  <si>
    <t>Restricted HH Donations</t>
  </si>
  <si>
    <t>Restricted LTM Donations</t>
  </si>
  <si>
    <t>Total for Donations</t>
  </si>
  <si>
    <t>Rent Income</t>
  </si>
  <si>
    <t>LIHHS Rent</t>
  </si>
  <si>
    <t>Total for Rent Income</t>
  </si>
  <si>
    <t>Uncategorized Income</t>
  </si>
  <si>
    <t>Total for Income</t>
  </si>
  <si>
    <t>Cost of Goods Sold</t>
  </si>
  <si>
    <t>Gross Profit</t>
  </si>
  <si>
    <t>Expenses</t>
  </si>
  <si>
    <t>Appreciation</t>
  </si>
  <si>
    <t>HH Staff Appreciation</t>
  </si>
  <si>
    <t>General Appreciation</t>
  </si>
  <si>
    <t>Total for Appreciation</t>
  </si>
  <si>
    <t>Dues and Fees</t>
  </si>
  <si>
    <t>Education</t>
  </si>
  <si>
    <t>Education and Training</t>
  </si>
  <si>
    <t>Other Required AFH Costs</t>
  </si>
  <si>
    <t>Total for Education</t>
  </si>
  <si>
    <t>Food</t>
  </si>
  <si>
    <t>Fundraising</t>
  </si>
  <si>
    <t>Health Insurance</t>
  </si>
  <si>
    <t>Loan Interest</t>
  </si>
  <si>
    <t>Maintenance</t>
  </si>
  <si>
    <t>Buildings</t>
  </si>
  <si>
    <t>Grounds</t>
  </si>
  <si>
    <t>Total for Maintenance</t>
  </si>
  <si>
    <t>Payroll</t>
  </si>
  <si>
    <t>Employer Taxes</t>
  </si>
  <si>
    <t>Salaries</t>
  </si>
  <si>
    <t>Total for Payroll</t>
  </si>
  <si>
    <t>Professional Services</t>
  </si>
  <si>
    <t>Simple IRA</t>
  </si>
  <si>
    <t>Supplies &amp; Equipment</t>
  </si>
  <si>
    <t>Cottages</t>
  </si>
  <si>
    <t>Total for Supplies &amp; Equipment</t>
  </si>
  <si>
    <t>Supplies (Hamlet House)</t>
  </si>
  <si>
    <t>General</t>
  </si>
  <si>
    <t>Office</t>
  </si>
  <si>
    <t>Total for Supplies (Hamlet House)</t>
  </si>
  <si>
    <t>Travel/Staff</t>
  </si>
  <si>
    <t>Utilities</t>
  </si>
  <si>
    <t>Electricity</t>
  </si>
  <si>
    <t>Internet</t>
  </si>
  <si>
    <t>Sewer</t>
  </si>
  <si>
    <t>Telephone</t>
  </si>
  <si>
    <t>Trash Removal</t>
  </si>
  <si>
    <t>TV</t>
  </si>
  <si>
    <t>Water</t>
  </si>
  <si>
    <t>Total for Utilities</t>
  </si>
  <si>
    <t>Events</t>
  </si>
  <si>
    <t>Insurance</t>
  </si>
  <si>
    <t>Marketing</t>
  </si>
  <si>
    <t>Real Estate Taxes</t>
  </si>
  <si>
    <t>Total for Expenses</t>
  </si>
  <si>
    <t>Net Operating Income</t>
  </si>
  <si>
    <t>Other Income</t>
  </si>
  <si>
    <t>Interest &amp; Dividend Income</t>
  </si>
  <si>
    <t>Unrealized Gains/(Losses)</t>
  </si>
  <si>
    <t>Total for Other Income</t>
  </si>
  <si>
    <t>Other Expenses</t>
  </si>
  <si>
    <t>Net Other Income</t>
  </si>
  <si>
    <t>Net Income</t>
  </si>
  <si>
    <t/>
  </si>
  <si>
    <t>Hamlet House</t>
  </si>
  <si>
    <t>Apr 2026</t>
  </si>
  <si>
    <t>Jan 1 - Apr 30 2026 (YTD)</t>
  </si>
  <si>
    <t>LOHO Unrestricted</t>
  </si>
  <si>
    <t>Restricted Donations</t>
  </si>
  <si>
    <t>2026 Give Lopez</t>
  </si>
  <si>
    <t>Total for Restricted Donations</t>
  </si>
  <si>
    <t>Total</t>
  </si>
  <si>
    <t>Accrual Basis Friday, May 08, 2026 05:49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</si>
</sst>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6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/>
    <xf numFmtId="0" fontId="4" fillId="0" borderId="2" xfId="0" applyFont="1" applyBorder="1"/>
    <xf numFmtId="178" fontId="3" fillId="0" borderId="1" xfId="0" applyNumberFormat="1" applyFont="1" applyBorder="1"/>
    <xf numFmtId="177" fontId="4" fillId="0" borderId="3" xfId="0" applyNumberFormat="1" applyFont="1" applyBorder="1"/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0" fontId="5" fillId="0" borderId="1" xfId="20" applyFont="1" applyAlignment="1">
      <alignment horizontal="center"/>
      <protection/>
    </xf>
    <xf numFmtId="0" fontId="5" fillId="0" borderId="3" xfId="20" applyFont="1" applyBorder="1">
      <alignment/>
      <protection/>
    </xf>
    <xf numFmtId="0" fontId="5" fillId="0" borderId="1" xfId="20" applyFont="1" applyAlignment="1">
      <alignment horizontal="center" wrapText="1"/>
      <protection/>
    </xf>
    <xf numFmtId="0" fontId="5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4" fillId="0" borderId="2" xfId="0" applyNumberFormat="1" applyFont="1" applyBorder="1" applyAlignment="1">
      <alignment wrapText="1"/>
    </xf>
    <xf numFmtId="178" fontId="3" fillId="0" borderId="0" xfId="0" applyNumberFormat="1" applyFont="1" applyAlignment="1">
      <alignment wrapText="1"/>
    </xf>
    <xf numFmtId="0" fontId="5" fillId="0" borderId="3" xfId="20" applyFont="1" applyBorder="1" applyAlignment="1">
      <alignment horizontal="center" wrapText="1"/>
      <protection/>
    </xf>
    <xf numFmtId="0" fontId="4" fillId="0" borderId="2" xfId="0" applyFont="1" applyBorder="1" applyAlignment="1">
      <alignment wrapText="1"/>
    </xf>
    <xf numFmtId="177" fontId="4" fillId="0" borderId="2" xfId="0" applyNumberFormat="1" applyFont="1" applyBorder="1" applyAlignment="1">
      <alignment wrapText="1"/>
    </xf>
    <xf numFmtId="178" fontId="3" fillId="0" borderId="1" xfId="0" applyNumberFormat="1" applyFont="1" applyBorder="1" applyAlignment="1">
      <alignment wrapText="1"/>
    </xf>
    <xf numFmtId="177" fontId="4" fillId="0" borderId="3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M78"/>
  <sheetViews>
    <sheetView tabSelected="1" workbookViewId="0" topLeftCell="A1"/>
  </sheetViews>
  <sheetFormatPr defaultColWidth="11.255" defaultRowHeight="16"/>
  <cols>
    <col min="1" max="1" width="29" style="40" customWidth="1"/>
    <col min="2" max="2" width="16.125" style="40" customWidth="1"/>
    <col min="3" max="3" width="22.125" style="40" customWidth="1"/>
    <col min="4" max="4" width="16.125" style="40" customWidth="1"/>
    <col min="5" max="5" width="22.125" style="40" customWidth="1"/>
    <col min="6" max="6" width="7.5" style="40" customWidth="1"/>
    <col min="7" max="7" width="22.125" style="40" customWidth="1"/>
    <col min="8" max="8" width="7.5" style="40" customWidth="1"/>
    <col min="9" max="9" width="22.125" style="40" customWidth="1"/>
    <col min="10" max="10" width="7.5" style="40" customWidth="1"/>
    <col min="11" max="11" width="22.125" style="40" customWidth="1"/>
    <col min="12" max="12" width="16.125" style="40" customWidth="1"/>
    <col min="13" max="13" width="22.125" style="40" customWidth="1"/>
  </cols>
  <sheetData>
    <row r="1" spans="1:1" ht="16">
      <c r="A1" s="31" t="s">
        <v>0</v>
      </c>
    </row>
    <row r="2" spans="1:1" ht="16">
      <c r="A2" s="32" t="s">
        <v>1</v>
      </c>
    </row>
    <row r="3" spans="1:1" ht="16">
      <c r="A3" s="33" t="s">
        <v>2</v>
      </c>
    </row>
    <row r="5" spans="1:12" ht="16">
      <c r="A5" s="42" t="s">
        <v>71</v>
      </c>
      <c r="B5" s="45" t="s">
        <v>72</v>
      </c>
      <c r="D5" s="45" t="s">
        <v>75</v>
      </c>
      <c r="F5" s="45" t="s">
        <v>76</v>
      </c>
      <c r="H5" s="45" t="s">
        <v>77</v>
      </c>
      <c r="J5" s="45" t="s">
        <v>78</v>
      </c>
      <c r="L5" s="45" t="s">
        <v>79</v>
      </c>
    </row>
    <row r="6" spans="2:13" ht="16">
      <c r="B6" s="50" t="s">
        <v>73</v>
      </c>
      <c r="C6" s="45" t="s">
        <v>74</v>
      </c>
      <c r="D6" s="50" t="s">
        <v>73</v>
      </c>
      <c r="E6" s="45" t="s">
        <v>74</v>
      </c>
      <c r="F6" s="50" t="s">
        <v>73</v>
      </c>
      <c r="G6" s="45" t="s">
        <v>74</v>
      </c>
      <c r="H6" s="50" t="s">
        <v>73</v>
      </c>
      <c r="I6" s="45" t="s">
        <v>74</v>
      </c>
      <c r="J6" s="50" t="s">
        <v>73</v>
      </c>
      <c r="K6" s="45" t="s">
        <v>74</v>
      </c>
      <c r="L6" s="50" t="s">
        <v>73</v>
      </c>
      <c r="M6" s="45" t="s">
        <v>74</v>
      </c>
    </row>
    <row r="7" spans="1:11" ht="16">
      <c r="A7" s="35" t="s">
        <v>3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3" ht="16">
      <c r="A8" s="36" t="s">
        <v>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ht="16">
      <c r="A9" s="37" t="s">
        <v>5</v>
      </c>
      <c r="B9" s="47"/>
      <c r="C9" s="47"/>
      <c r="D9" s="47"/>
      <c r="E9" s="47"/>
      <c r="F9" s="47"/>
      <c r="G9" s="47"/>
      <c r="H9" s="49">
        <v>5459.23</v>
      </c>
      <c r="I9" s="49">
        <v>5459.23</v>
      </c>
      <c r="J9" s="49">
        <f>H9+F9</f>
        <v>5459.23</v>
      </c>
      <c r="K9" s="49">
        <v>5459.23</v>
      </c>
      <c r="L9" s="49">
        <f>J9</f>
        <v>5459.23</v>
      </c>
      <c r="M9" s="49">
        <v>5459.23</v>
      </c>
    </row>
    <row r="10" spans="1:13" ht="16">
      <c r="A10" s="37" t="s">
        <v>6</v>
      </c>
      <c r="B10" s="47"/>
      <c r="C10" s="47"/>
      <c r="D10" s="49">
        <v>4976.0</v>
      </c>
      <c r="E10" s="49">
        <v>7851.0</v>
      </c>
      <c r="F10" s="47"/>
      <c r="G10" s="47"/>
      <c r="H10" s="47"/>
      <c r="I10" s="47"/>
      <c r="J10" s="47"/>
      <c r="K10" s="47"/>
      <c r="L10" s="49">
        <v>4976.0</v>
      </c>
      <c r="M10" s="49">
        <v>7851.0</v>
      </c>
    </row>
    <row r="11" spans="1:13" ht="16">
      <c r="A11" s="37" t="s">
        <v>7</v>
      </c>
      <c r="B11" s="47"/>
      <c r="C11" s="49">
        <v>2200.0</v>
      </c>
      <c r="D11" s="47"/>
      <c r="E11" s="47"/>
      <c r="F11" s="47"/>
      <c r="G11" s="47"/>
      <c r="H11" s="47"/>
      <c r="I11" s="47"/>
      <c r="J11" s="47"/>
      <c r="K11" s="47"/>
      <c r="L11" s="47"/>
      <c r="M11" s="49">
        <v>2200.0</v>
      </c>
    </row>
    <row r="12" spans="1:13" ht="16">
      <c r="A12" s="37" t="s">
        <v>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53">
        <v>100.0</v>
      </c>
    </row>
    <row r="13" spans="1:13" ht="16">
      <c r="A13" s="38" t="s">
        <v>9</v>
      </c>
      <c r="B13" s="48"/>
      <c r="C13" s="48">
        <f>C8+C9+C10+C11+C12</f>
        <v>2200.0</v>
      </c>
      <c r="D13" s="48">
        <f>D8+D9+D10+D11+D12</f>
        <v>4976.0</v>
      </c>
      <c r="E13" s="48">
        <f>E8+E9+E10+E11+E12</f>
        <v>7851.0</v>
      </c>
      <c r="F13" s="48"/>
      <c r="G13" s="48"/>
      <c r="H13" s="48">
        <f>H8+H9+H10+H11+H12</f>
        <v>5459.23</v>
      </c>
      <c r="I13" s="48">
        <f>I8+I9+I10+I11+I12</f>
        <v>5459.23</v>
      </c>
      <c r="J13" s="48">
        <f>H13+F13</f>
        <v>5459.23</v>
      </c>
      <c r="K13" s="48">
        <v>5459.23</v>
      </c>
      <c r="L13" s="52">
        <v>10435.23</v>
      </c>
      <c r="M13" s="52">
        <v>15610.23</v>
      </c>
    </row>
    <row r="14" spans="1:13" ht="16">
      <c r="A14" s="36" t="s">
        <v>10</v>
      </c>
      <c r="B14" s="49">
        <v>61924.95</v>
      </c>
      <c r="C14" s="49">
        <v>243903.27</v>
      </c>
      <c r="D14" s="49">
        <v>25703.0</v>
      </c>
      <c r="E14" s="49">
        <v>102649.0</v>
      </c>
      <c r="F14" s="47"/>
      <c r="G14" s="47"/>
      <c r="H14" s="47"/>
      <c r="I14" s="47"/>
      <c r="J14" s="47"/>
      <c r="K14" s="47"/>
      <c r="L14" s="49">
        <v>87627.95</v>
      </c>
      <c r="M14" s="49">
        <v>346552.27</v>
      </c>
    </row>
    <row r="15" spans="1:13" ht="16">
      <c r="A15" s="37" t="s">
        <v>11</v>
      </c>
      <c r="B15" s="47"/>
      <c r="C15" s="47"/>
      <c r="D15" s="49">
        <v>708.0</v>
      </c>
      <c r="E15" s="49">
        <v>2832.0</v>
      </c>
      <c r="F15" s="47"/>
      <c r="G15" s="47"/>
      <c r="H15" s="47"/>
      <c r="I15" s="47"/>
      <c r="J15" s="47"/>
      <c r="K15" s="47"/>
      <c r="L15" s="53">
        <v>708.0</v>
      </c>
      <c r="M15" s="53">
        <v>2832.0</v>
      </c>
    </row>
    <row r="16" spans="1:13" ht="16">
      <c r="A16" s="38" t="s">
        <v>12</v>
      </c>
      <c r="B16" s="48">
        <f>B14+B15</f>
        <v>61924.95</v>
      </c>
      <c r="C16" s="48">
        <f>C14+C15</f>
        <v>243903.27</v>
      </c>
      <c r="D16" s="48">
        <f>D14+D15</f>
        <v>26411.0</v>
      </c>
      <c r="E16" s="48">
        <f>E14+E15</f>
        <v>105481.0</v>
      </c>
      <c r="F16" s="48"/>
      <c r="G16" s="48"/>
      <c r="H16" s="48"/>
      <c r="I16" s="48"/>
      <c r="J16" s="48"/>
      <c r="K16" s="48"/>
      <c r="L16" s="52">
        <v>88335.95</v>
      </c>
      <c r="M16" s="52">
        <v>349384.27</v>
      </c>
    </row>
    <row r="17" spans="1:13" ht="16">
      <c r="A17" s="36" t="s">
        <v>13</v>
      </c>
      <c r="B17" s="47"/>
      <c r="C17" s="49">
        <v>0</v>
      </c>
      <c r="D17" s="47"/>
      <c r="E17" s="47"/>
      <c r="F17" s="47"/>
      <c r="G17" s="47"/>
      <c r="H17" s="47"/>
      <c r="I17" s="47"/>
      <c r="J17" s="47"/>
      <c r="K17" s="47"/>
      <c r="L17" s="47"/>
      <c r="M17" s="49">
        <f>K17</f>
        <v>0.0</v>
      </c>
    </row>
    <row r="18" spans="1:13" ht="16">
      <c r="A18" s="39" t="s">
        <v>14</v>
      </c>
      <c r="B18" s="48">
        <f>B13+B16+B17</f>
        <v>61924.95</v>
      </c>
      <c r="C18" s="48">
        <f>C13+C16+C17</f>
        <v>246103.27</v>
      </c>
      <c r="D18" s="48">
        <f>D13+D16+D17</f>
        <v>31387.0</v>
      </c>
      <c r="E18" s="48">
        <f>E13+E16+E17</f>
        <v>113332.0</v>
      </c>
      <c r="F18" s="48"/>
      <c r="G18" s="48"/>
      <c r="H18" s="48">
        <f>H13+H16+H17</f>
        <v>5459.23</v>
      </c>
      <c r="I18" s="48">
        <f>I13+I16+I17</f>
        <v>5459.23</v>
      </c>
      <c r="J18" s="48">
        <f>H18+F18</f>
        <v>5459.23</v>
      </c>
      <c r="K18" s="48">
        <v>5459.23</v>
      </c>
      <c r="L18" s="52">
        <v>98771.18</v>
      </c>
      <c r="M18" s="52">
        <v>364994.5</v>
      </c>
    </row>
    <row r="19" spans="1:13" ht="16">
      <c r="A19" s="35" t="s">
        <v>15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ht="16">
      <c r="A20" s="39" t="s">
        <v>16</v>
      </c>
      <c r="B20" s="48">
        <v>61924.95</v>
      </c>
      <c r="C20" s="48">
        <v>246103.27</v>
      </c>
      <c r="D20" s="48">
        <v>31387.0</v>
      </c>
      <c r="E20" s="48">
        <v>113332.0</v>
      </c>
      <c r="F20" s="51"/>
      <c r="G20" s="51"/>
      <c r="H20" s="48">
        <v>5459.23</v>
      </c>
      <c r="I20" s="48">
        <v>5459.23</v>
      </c>
      <c r="J20" s="48">
        <f>H20+F20</f>
        <v>5459.23</v>
      </c>
      <c r="K20" s="48">
        <v>5459.23</v>
      </c>
      <c r="L20" s="52">
        <v>98771.18</v>
      </c>
      <c r="M20" s="52">
        <v>364994.5</v>
      </c>
    </row>
    <row r="21" spans="1:11" ht="16">
      <c r="A21" s="35" t="s">
        <v>17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3" ht="16">
      <c r="A22" s="36" t="s">
        <v>18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ht="16">
      <c r="A23" s="37" t="s">
        <v>19</v>
      </c>
      <c r="B23" s="49">
        <v>16.2</v>
      </c>
      <c r="C23" s="49">
        <v>16.2</v>
      </c>
      <c r="D23" s="47"/>
      <c r="E23" s="47"/>
      <c r="F23" s="47"/>
      <c r="G23" s="47"/>
      <c r="H23" s="47"/>
      <c r="I23" s="47"/>
      <c r="J23" s="47"/>
      <c r="K23" s="47"/>
      <c r="L23" s="49">
        <v>16.2</v>
      </c>
      <c r="M23" s="49">
        <v>16.2</v>
      </c>
    </row>
    <row r="24" spans="1:13" ht="16">
      <c r="A24" s="37" t="s">
        <v>20</v>
      </c>
      <c r="B24" s="47"/>
      <c r="C24" s="47"/>
      <c r="D24" s="47"/>
      <c r="E24" s="49">
        <v>50.0</v>
      </c>
      <c r="F24" s="47"/>
      <c r="G24" s="47"/>
      <c r="H24" s="47"/>
      <c r="I24" s="47"/>
      <c r="J24" s="47"/>
      <c r="K24" s="47"/>
      <c r="L24" s="47"/>
      <c r="M24" s="53">
        <v>50.0</v>
      </c>
    </row>
    <row r="25" spans="1:13" ht="16">
      <c r="A25" s="38" t="s">
        <v>21</v>
      </c>
      <c r="B25" s="48">
        <f>B22+B23+B24</f>
        <v>16.2</v>
      </c>
      <c r="C25" s="48">
        <f>C22+C23+C24</f>
        <v>16.2</v>
      </c>
      <c r="D25" s="48"/>
      <c r="E25" s="48">
        <f>E22+E23+E24</f>
        <v>50.0</v>
      </c>
      <c r="F25" s="48"/>
      <c r="G25" s="48"/>
      <c r="H25" s="48"/>
      <c r="I25" s="48"/>
      <c r="J25" s="48"/>
      <c r="K25" s="48"/>
      <c r="L25" s="52">
        <v>16.2</v>
      </c>
      <c r="M25" s="52">
        <v>66.2</v>
      </c>
    </row>
    <row r="26" spans="1:13" ht="16">
      <c r="A26" s="36" t="s">
        <v>22</v>
      </c>
      <c r="B26" s="49">
        <v>128.94</v>
      </c>
      <c r="C26" s="49">
        <v>4074.82</v>
      </c>
      <c r="D26" s="49">
        <v>162.16</v>
      </c>
      <c r="E26" s="49">
        <v>416.92</v>
      </c>
      <c r="F26" s="47"/>
      <c r="G26" s="47"/>
      <c r="H26" s="47"/>
      <c r="I26" s="47"/>
      <c r="J26" s="47"/>
      <c r="K26" s="47"/>
      <c r="L26" s="49">
        <v>291.1</v>
      </c>
      <c r="M26" s="49">
        <v>4491.74</v>
      </c>
    </row>
    <row r="27" spans="1:13" ht="16">
      <c r="A27" s="36" t="s">
        <v>23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8" spans="1:13" ht="16">
      <c r="A28" s="37" t="s">
        <v>24</v>
      </c>
      <c r="B28" s="49">
        <v>221.19</v>
      </c>
      <c r="C28" s="49">
        <v>720.63</v>
      </c>
      <c r="D28" s="47"/>
      <c r="E28" s="47"/>
      <c r="F28" s="47"/>
      <c r="G28" s="47"/>
      <c r="H28" s="47"/>
      <c r="I28" s="47"/>
      <c r="J28" s="47"/>
      <c r="K28" s="47"/>
      <c r="L28" s="49">
        <v>221.19</v>
      </c>
      <c r="M28" s="49">
        <v>720.63</v>
      </c>
    </row>
    <row r="29" spans="1:13" ht="16">
      <c r="A29" s="37" t="s">
        <v>25</v>
      </c>
      <c r="B29" s="49">
        <v>20.0</v>
      </c>
      <c r="C29" s="49">
        <v>165.0</v>
      </c>
      <c r="D29" s="47"/>
      <c r="E29" s="47"/>
      <c r="F29" s="47"/>
      <c r="G29" s="47"/>
      <c r="H29" s="47"/>
      <c r="I29" s="47"/>
      <c r="J29" s="47"/>
      <c r="K29" s="47"/>
      <c r="L29" s="53">
        <v>20.0</v>
      </c>
      <c r="M29" s="53">
        <v>165.0</v>
      </c>
    </row>
    <row r="30" spans="1:13" ht="16">
      <c r="A30" s="38" t="s">
        <v>26</v>
      </c>
      <c r="B30" s="48">
        <f>B27+B28+B29</f>
        <v>241.19</v>
      </c>
      <c r="C30" s="48">
        <f>C27+C28+C29</f>
        <v>885.63</v>
      </c>
      <c r="D30" s="48"/>
      <c r="E30" s="48"/>
      <c r="F30" s="48"/>
      <c r="G30" s="48"/>
      <c r="H30" s="48"/>
      <c r="I30" s="48"/>
      <c r="J30" s="48"/>
      <c r="K30" s="48"/>
      <c r="L30" s="52">
        <v>241.19</v>
      </c>
      <c r="M30" s="52">
        <v>885.63</v>
      </c>
    </row>
    <row r="31" spans="1:13" ht="16">
      <c r="A31" s="36" t="s">
        <v>27</v>
      </c>
      <c r="B31" s="49">
        <v>1351.3</v>
      </c>
      <c r="C31" s="49">
        <v>5488.89</v>
      </c>
      <c r="D31" s="47"/>
      <c r="E31" s="47"/>
      <c r="F31" s="47"/>
      <c r="G31" s="47"/>
      <c r="H31" s="47"/>
      <c r="I31" s="47"/>
      <c r="J31" s="47"/>
      <c r="K31" s="47"/>
      <c r="L31" s="49">
        <v>1351.3</v>
      </c>
      <c r="M31" s="49">
        <v>5488.89</v>
      </c>
    </row>
    <row r="32" spans="1:13" ht="16">
      <c r="A32" s="36" t="s">
        <v>28</v>
      </c>
      <c r="B32" s="47"/>
      <c r="C32" s="47"/>
      <c r="D32" s="49">
        <v>101.29</v>
      </c>
      <c r="E32" s="49">
        <v>534.04</v>
      </c>
      <c r="F32" s="47"/>
      <c r="G32" s="47"/>
      <c r="H32" s="47"/>
      <c r="I32" s="47"/>
      <c r="J32" s="47"/>
      <c r="K32" s="47"/>
      <c r="L32" s="49">
        <v>101.29</v>
      </c>
      <c r="M32" s="49">
        <v>534.04</v>
      </c>
    </row>
    <row r="33" spans="1:13" ht="16">
      <c r="A33" s="36" t="s">
        <v>29</v>
      </c>
      <c r="B33" s="49">
        <v>1450.74</v>
      </c>
      <c r="C33" s="49">
        <v>5768.75</v>
      </c>
      <c r="D33" s="49">
        <v>359.44</v>
      </c>
      <c r="E33" s="49">
        <v>1258.04</v>
      </c>
      <c r="F33" s="47"/>
      <c r="G33" s="47"/>
      <c r="H33" s="47"/>
      <c r="I33" s="47"/>
      <c r="J33" s="47"/>
      <c r="K33" s="47"/>
      <c r="L33" s="49">
        <v>1810.18</v>
      </c>
      <c r="M33" s="49">
        <v>7026.79</v>
      </c>
    </row>
    <row r="34" spans="1:13" ht="16">
      <c r="A34" s="36" t="s">
        <v>30</v>
      </c>
      <c r="B34" s="49">
        <v>2736.46</v>
      </c>
      <c r="C34" s="49">
        <v>10945.84</v>
      </c>
      <c r="D34" s="49">
        <v>4239.51</v>
      </c>
      <c r="E34" s="49">
        <v>17178.12</v>
      </c>
      <c r="F34" s="47"/>
      <c r="G34" s="47"/>
      <c r="H34" s="47"/>
      <c r="I34" s="47"/>
      <c r="J34" s="47"/>
      <c r="K34" s="47"/>
      <c r="L34" s="49">
        <v>6975.97</v>
      </c>
      <c r="M34" s="49">
        <v>28123.96</v>
      </c>
    </row>
    <row r="35" spans="1:13" ht="16">
      <c r="A35" s="36" t="s">
        <v>31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16">
      <c r="A36" s="37" t="s">
        <v>32</v>
      </c>
      <c r="B36" s="49">
        <v>216.8</v>
      </c>
      <c r="C36" s="49">
        <v>2579.19</v>
      </c>
      <c r="D36" s="49">
        <v>1606.55</v>
      </c>
      <c r="E36" s="49">
        <v>11550.98</v>
      </c>
      <c r="F36" s="47"/>
      <c r="G36" s="47"/>
      <c r="H36" s="47"/>
      <c r="I36" s="47"/>
      <c r="J36" s="47"/>
      <c r="K36" s="47"/>
      <c r="L36" s="49">
        <v>1823.35</v>
      </c>
      <c r="M36" s="49">
        <v>15381.57</v>
      </c>
    </row>
    <row r="37" spans="1:13" ht="16">
      <c r="A37" s="37" t="s">
        <v>33</v>
      </c>
      <c r="B37" s="47"/>
      <c r="C37" s="47"/>
      <c r="D37" s="49">
        <v>902.99</v>
      </c>
      <c r="E37" s="49">
        <v>1805.51</v>
      </c>
      <c r="F37" s="47"/>
      <c r="G37" s="47"/>
      <c r="H37" s="47"/>
      <c r="I37" s="47"/>
      <c r="J37" s="47"/>
      <c r="K37" s="47"/>
      <c r="L37" s="53">
        <v>902.99</v>
      </c>
      <c r="M37" s="53">
        <v>1805.51</v>
      </c>
    </row>
    <row r="38" spans="1:13" ht="16">
      <c r="A38" s="38" t="s">
        <v>34</v>
      </c>
      <c r="B38" s="48">
        <f>B35+B36+B37</f>
        <v>216.8</v>
      </c>
      <c r="C38" s="48">
        <f>C35+C36+C37</f>
        <v>2579.19</v>
      </c>
      <c r="D38" s="48">
        <f>D35+D36+D37</f>
        <v>2509.54</v>
      </c>
      <c r="E38" s="48">
        <f>E35+E36+E37</f>
        <v>13356.49</v>
      </c>
      <c r="F38" s="48"/>
      <c r="G38" s="48"/>
      <c r="H38" s="48"/>
      <c r="I38" s="48"/>
      <c r="J38" s="48"/>
      <c r="K38" s="48"/>
      <c r="L38" s="52">
        <v>2726.34</v>
      </c>
      <c r="M38" s="52">
        <v>17187.079999999998</v>
      </c>
    </row>
    <row r="39" spans="1:13" ht="16">
      <c r="A39" s="36" t="s">
        <v>35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 ht="16">
      <c r="A40" s="37" t="s">
        <v>36</v>
      </c>
      <c r="B40" s="49">
        <v>4343.13</v>
      </c>
      <c r="C40" s="49">
        <v>14974.38</v>
      </c>
      <c r="D40" s="49">
        <v>545.72</v>
      </c>
      <c r="E40" s="49">
        <v>1768.59</v>
      </c>
      <c r="F40" s="47"/>
      <c r="G40" s="47"/>
      <c r="H40" s="47"/>
      <c r="I40" s="47"/>
      <c r="J40" s="47"/>
      <c r="K40" s="47"/>
      <c r="L40" s="49">
        <v>4888.85</v>
      </c>
      <c r="M40" s="49">
        <v>16742.969999999998</v>
      </c>
    </row>
    <row r="41" spans="1:13" ht="16">
      <c r="A41" s="37" t="s">
        <v>37</v>
      </c>
      <c r="B41" s="49">
        <v>36409.4</v>
      </c>
      <c r="C41" s="49">
        <v>145402.79</v>
      </c>
      <c r="D41" s="49">
        <v>6038.72</v>
      </c>
      <c r="E41" s="49">
        <v>20536.88</v>
      </c>
      <c r="F41" s="47"/>
      <c r="G41" s="47"/>
      <c r="H41" s="47"/>
      <c r="I41" s="47"/>
      <c r="J41" s="47"/>
      <c r="K41" s="47"/>
      <c r="L41" s="53">
        <v>42448.12</v>
      </c>
      <c r="M41" s="53">
        <v>165939.67</v>
      </c>
    </row>
    <row r="42" spans="1:13" ht="16">
      <c r="A42" s="38" t="s">
        <v>38</v>
      </c>
      <c r="B42" s="48">
        <f>B39+B40+B41</f>
        <v>40752.53</v>
      </c>
      <c r="C42" s="48">
        <f>C39+C40+C41</f>
        <v>160377.17</v>
      </c>
      <c r="D42" s="48">
        <f>D39+D40+D41</f>
        <v>6584.4400000000005</v>
      </c>
      <c r="E42" s="48">
        <f>E39+E40+E41</f>
        <v>22305.47</v>
      </c>
      <c r="F42" s="48"/>
      <c r="G42" s="48"/>
      <c r="H42" s="48"/>
      <c r="I42" s="48"/>
      <c r="J42" s="48"/>
      <c r="K42" s="48"/>
      <c r="L42" s="52">
        <v>47336.97</v>
      </c>
      <c r="M42" s="52">
        <v>182682.64</v>
      </c>
    </row>
    <row r="43" spans="1:13" ht="16">
      <c r="A43" s="36" t="s">
        <v>39</v>
      </c>
      <c r="B43" s="49">
        <v>3401.42</v>
      </c>
      <c r="C43" s="49">
        <v>4789.0</v>
      </c>
      <c r="D43" s="49">
        <v>8736.47</v>
      </c>
      <c r="E43" s="49">
        <v>10171.98</v>
      </c>
      <c r="F43" s="47"/>
      <c r="G43" s="47"/>
      <c r="H43" s="47"/>
      <c r="I43" s="47"/>
      <c r="J43" s="47"/>
      <c r="K43" s="47"/>
      <c r="L43" s="49">
        <v>12137.89</v>
      </c>
      <c r="M43" s="49">
        <v>14960.98</v>
      </c>
    </row>
    <row r="44" spans="1:13" ht="16">
      <c r="A44" s="36" t="s">
        <v>40</v>
      </c>
      <c r="B44" s="49">
        <v>1060.97</v>
      </c>
      <c r="C44" s="49">
        <v>4320.6</v>
      </c>
      <c r="D44" s="49">
        <v>144.08</v>
      </c>
      <c r="E44" s="49">
        <v>576.32</v>
      </c>
      <c r="F44" s="47"/>
      <c r="G44" s="47"/>
      <c r="H44" s="47"/>
      <c r="I44" s="47"/>
      <c r="J44" s="47"/>
      <c r="K44" s="47"/>
      <c r="L44" s="49">
        <v>1205.05</v>
      </c>
      <c r="M44" s="49">
        <v>4896.92</v>
      </c>
    </row>
    <row r="45" spans="1:13" ht="16">
      <c r="A45" s="36" t="s">
        <v>41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13" ht="16">
      <c r="A46" s="37" t="s">
        <v>42</v>
      </c>
      <c r="B46" s="47"/>
      <c r="C46" s="47"/>
      <c r="D46" s="49">
        <v>169.84</v>
      </c>
      <c r="E46" s="49">
        <v>688.2</v>
      </c>
      <c r="F46" s="47"/>
      <c r="G46" s="47"/>
      <c r="H46" s="47"/>
      <c r="I46" s="47"/>
      <c r="J46" s="47"/>
      <c r="K46" s="47"/>
      <c r="L46" s="53">
        <v>169.84</v>
      </c>
      <c r="M46" s="53">
        <v>688.2</v>
      </c>
    </row>
    <row r="47" spans="1:13" ht="16">
      <c r="A47" s="38" t="s">
        <v>43</v>
      </c>
      <c r="B47" s="48"/>
      <c r="C47" s="48"/>
      <c r="D47" s="48">
        <f>D45+D46</f>
        <v>169.84</v>
      </c>
      <c r="E47" s="48">
        <f>E45+E46</f>
        <v>688.2</v>
      </c>
      <c r="F47" s="48"/>
      <c r="G47" s="48"/>
      <c r="H47" s="48"/>
      <c r="I47" s="48"/>
      <c r="J47" s="48"/>
      <c r="K47" s="48"/>
      <c r="L47" s="52">
        <v>169.84</v>
      </c>
      <c r="M47" s="52">
        <v>688.2</v>
      </c>
    </row>
    <row r="48" spans="1:13" ht="16">
      <c r="A48" s="36" t="s">
        <v>44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</row>
    <row r="49" spans="1:13" ht="16">
      <c r="A49" s="37" t="s">
        <v>45</v>
      </c>
      <c r="B49" s="49">
        <v>304.34</v>
      </c>
      <c r="C49" s="49">
        <v>2123.21</v>
      </c>
      <c r="D49" s="47"/>
      <c r="E49" s="47"/>
      <c r="F49" s="47"/>
      <c r="G49" s="47"/>
      <c r="H49" s="47"/>
      <c r="I49" s="47"/>
      <c r="J49" s="47"/>
      <c r="K49" s="47"/>
      <c r="L49" s="49">
        <v>304.34</v>
      </c>
      <c r="M49" s="49">
        <v>2123.21</v>
      </c>
    </row>
    <row r="50" spans="1:13" ht="16">
      <c r="A50" s="37" t="s">
        <v>46</v>
      </c>
      <c r="B50" s="49">
        <v>180.83</v>
      </c>
      <c r="C50" s="49">
        <v>782.31</v>
      </c>
      <c r="D50" s="47"/>
      <c r="E50" s="47"/>
      <c r="F50" s="47"/>
      <c r="G50" s="47"/>
      <c r="H50" s="47"/>
      <c r="I50" s="47"/>
      <c r="J50" s="47"/>
      <c r="K50" s="47"/>
      <c r="L50" s="53">
        <v>180.83</v>
      </c>
      <c r="M50" s="53">
        <v>782.31</v>
      </c>
    </row>
    <row r="51" spans="1:13" ht="16">
      <c r="A51" s="38" t="s">
        <v>47</v>
      </c>
      <c r="B51" s="48">
        <f>B48+B49+B50</f>
        <v>485.16999999999996</v>
      </c>
      <c r="C51" s="48">
        <f>C48+C49+C50</f>
        <v>2905.52</v>
      </c>
      <c r="D51" s="48"/>
      <c r="E51" s="48"/>
      <c r="F51" s="48"/>
      <c r="G51" s="48"/>
      <c r="H51" s="48"/>
      <c r="I51" s="48"/>
      <c r="J51" s="48"/>
      <c r="K51" s="48"/>
      <c r="L51" s="52">
        <v>485.16999999999996</v>
      </c>
      <c r="M51" s="52">
        <v>2905.52</v>
      </c>
    </row>
    <row r="52" spans="1:13" ht="16">
      <c r="A52" s="36" t="s">
        <v>48</v>
      </c>
      <c r="B52" s="49">
        <v>181.25</v>
      </c>
      <c r="C52" s="49">
        <v>400.63</v>
      </c>
      <c r="D52" s="47"/>
      <c r="E52" s="47"/>
      <c r="F52" s="47"/>
      <c r="G52" s="47"/>
      <c r="H52" s="47"/>
      <c r="I52" s="47"/>
      <c r="J52" s="47"/>
      <c r="K52" s="47"/>
      <c r="L52" s="49">
        <v>181.25</v>
      </c>
      <c r="M52" s="49">
        <v>400.63</v>
      </c>
    </row>
    <row r="53" spans="1:13" ht="16">
      <c r="A53" s="36" t="s">
        <v>49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</row>
    <row r="54" spans="1:13" ht="16">
      <c r="A54" s="37" t="s">
        <v>50</v>
      </c>
      <c r="B54" s="49">
        <v>804.57</v>
      </c>
      <c r="C54" s="49">
        <v>3355.22</v>
      </c>
      <c r="D54" s="49">
        <v>269.46</v>
      </c>
      <c r="E54" s="49">
        <v>1211.58</v>
      </c>
      <c r="F54" s="47"/>
      <c r="G54" s="47"/>
      <c r="H54" s="47"/>
      <c r="I54" s="47"/>
      <c r="J54" s="47"/>
      <c r="K54" s="47"/>
      <c r="L54" s="49">
        <v>1074.03</v>
      </c>
      <c r="M54" s="49">
        <v>4566.799999999999</v>
      </c>
    </row>
    <row r="55" spans="1:13" ht="16">
      <c r="A55" s="37" t="s">
        <v>51</v>
      </c>
      <c r="B55" s="49">
        <v>145.0</v>
      </c>
      <c r="C55" s="49">
        <v>580.0</v>
      </c>
      <c r="D55" s="49">
        <v>50.0</v>
      </c>
      <c r="E55" s="49">
        <v>200.0</v>
      </c>
      <c r="F55" s="47"/>
      <c r="G55" s="47"/>
      <c r="H55" s="47"/>
      <c r="I55" s="47"/>
      <c r="J55" s="47"/>
      <c r="K55" s="47"/>
      <c r="L55" s="49">
        <v>195.0</v>
      </c>
      <c r="M55" s="49">
        <v>780.0</v>
      </c>
    </row>
    <row r="56" spans="1:13" ht="16">
      <c r="A56" s="37" t="s">
        <v>52</v>
      </c>
      <c r="B56" s="49">
        <v>257.5</v>
      </c>
      <c r="C56" s="49">
        <v>1160.0</v>
      </c>
      <c r="D56" s="49">
        <v>1596.5</v>
      </c>
      <c r="E56" s="49">
        <v>6184.0</v>
      </c>
      <c r="F56" s="47"/>
      <c r="G56" s="47"/>
      <c r="H56" s="47"/>
      <c r="I56" s="47"/>
      <c r="J56" s="47"/>
      <c r="K56" s="47"/>
      <c r="L56" s="49">
        <v>1854.0</v>
      </c>
      <c r="M56" s="49">
        <v>7344.0</v>
      </c>
    </row>
    <row r="57" spans="1:13" ht="16">
      <c r="A57" s="37" t="s">
        <v>53</v>
      </c>
      <c r="B57" s="49">
        <v>88.69</v>
      </c>
      <c r="C57" s="49">
        <v>354.76</v>
      </c>
      <c r="D57" s="49">
        <v>20.95</v>
      </c>
      <c r="E57" s="49">
        <v>62.85</v>
      </c>
      <c r="F57" s="47"/>
      <c r="G57" s="47"/>
      <c r="H57" s="47"/>
      <c r="I57" s="47"/>
      <c r="J57" s="47"/>
      <c r="K57" s="47"/>
      <c r="L57" s="49">
        <v>109.64</v>
      </c>
      <c r="M57" s="49">
        <v>417.61</v>
      </c>
    </row>
    <row r="58" spans="1:13" ht="16">
      <c r="A58" s="37" t="s">
        <v>54</v>
      </c>
      <c r="B58" s="49">
        <v>222.74</v>
      </c>
      <c r="C58" s="49">
        <v>926.96</v>
      </c>
      <c r="D58" s="49">
        <v>411.46</v>
      </c>
      <c r="E58" s="49">
        <v>1707.86</v>
      </c>
      <c r="F58" s="47"/>
      <c r="G58" s="47"/>
      <c r="H58" s="47"/>
      <c r="I58" s="47"/>
      <c r="J58" s="47"/>
      <c r="K58" s="47"/>
      <c r="L58" s="49">
        <v>634.2</v>
      </c>
      <c r="M58" s="49">
        <v>2634.8199999999997</v>
      </c>
    </row>
    <row r="59" spans="1:13" ht="16">
      <c r="A59" s="37" t="s">
        <v>55</v>
      </c>
      <c r="B59" s="49">
        <v>119.16</v>
      </c>
      <c r="C59" s="49">
        <v>476.64</v>
      </c>
      <c r="D59" s="47"/>
      <c r="E59" s="47"/>
      <c r="F59" s="47"/>
      <c r="G59" s="47"/>
      <c r="H59" s="47"/>
      <c r="I59" s="47"/>
      <c r="J59" s="47"/>
      <c r="K59" s="47"/>
      <c r="L59" s="49">
        <v>119.16</v>
      </c>
      <c r="M59" s="49">
        <v>476.64</v>
      </c>
    </row>
    <row r="60" spans="1:13" ht="16">
      <c r="A60" s="37" t="s">
        <v>56</v>
      </c>
      <c r="B60" s="49">
        <v>90.0</v>
      </c>
      <c r="C60" s="49">
        <v>444.0</v>
      </c>
      <c r="D60" s="49">
        <v>675.0</v>
      </c>
      <c r="E60" s="49">
        <v>2702.25</v>
      </c>
      <c r="F60" s="47"/>
      <c r="G60" s="47"/>
      <c r="H60" s="47"/>
      <c r="I60" s="47"/>
      <c r="J60" s="47"/>
      <c r="K60" s="47"/>
      <c r="L60" s="53">
        <v>765.0</v>
      </c>
      <c r="M60" s="53">
        <v>3146.25</v>
      </c>
    </row>
    <row r="61" spans="1:13" ht="16">
      <c r="A61" s="38" t="s">
        <v>57</v>
      </c>
      <c r="B61" s="48">
        <f>B53+B54+B55+B56+B57+B58+B59+B60</f>
        <v>1727.6600000000003</v>
      </c>
      <c r="C61" s="48">
        <f>C53+C54+C55+C56+C57+C58+C59+C60</f>
        <v>7297.58</v>
      </c>
      <c r="D61" s="48">
        <f>D53+D54+D55+D56+D57+D58+D59+D60</f>
        <v>3023.37</v>
      </c>
      <c r="E61" s="48">
        <f>E53+E54+E55+E56+E57+E58+E59+E60</f>
        <v>12068.54</v>
      </c>
      <c r="F61" s="48"/>
      <c r="G61" s="48"/>
      <c r="H61" s="48"/>
      <c r="I61" s="48"/>
      <c r="J61" s="48"/>
      <c r="K61" s="48"/>
      <c r="L61" s="52">
        <v>4751.03</v>
      </c>
      <c r="M61" s="52">
        <v>19366.12</v>
      </c>
    </row>
    <row r="62" spans="1:13" ht="16">
      <c r="A62" s="36" t="s">
        <v>58</v>
      </c>
      <c r="B62" s="47"/>
      <c r="C62" s="49">
        <v>35.86</v>
      </c>
      <c r="D62" s="47"/>
      <c r="E62" s="49">
        <v>60.77</v>
      </c>
      <c r="F62" s="47"/>
      <c r="G62" s="47"/>
      <c r="H62" s="47"/>
      <c r="I62" s="47"/>
      <c r="J62" s="47"/>
      <c r="K62" s="47"/>
      <c r="L62" s="47"/>
      <c r="M62" s="49">
        <v>96.63</v>
      </c>
    </row>
    <row r="63" spans="1:13" ht="16">
      <c r="A63" s="36" t="s">
        <v>59</v>
      </c>
      <c r="B63" s="47"/>
      <c r="C63" s="49">
        <v>4966.95</v>
      </c>
      <c r="D63" s="47"/>
      <c r="E63" s="49">
        <v>4115.92</v>
      </c>
      <c r="F63" s="47"/>
      <c r="G63" s="47"/>
      <c r="H63" s="47"/>
      <c r="I63" s="47"/>
      <c r="J63" s="47"/>
      <c r="K63" s="47"/>
      <c r="L63" s="47"/>
      <c r="M63" s="49">
        <v>9082.869999999999</v>
      </c>
    </row>
    <row r="64" spans="1:13" ht="16">
      <c r="A64" s="36" t="s">
        <v>60</v>
      </c>
      <c r="B64" s="47"/>
      <c r="C64" s="47"/>
      <c r="D64" s="47"/>
      <c r="E64" s="49">
        <v>12.03</v>
      </c>
      <c r="F64" s="47"/>
      <c r="G64" s="47"/>
      <c r="H64" s="47"/>
      <c r="I64" s="47"/>
      <c r="J64" s="47"/>
      <c r="K64" s="47"/>
      <c r="L64" s="47"/>
      <c r="M64" s="49">
        <v>12.03</v>
      </c>
    </row>
    <row r="65" spans="1:13" ht="16">
      <c r="A65" s="36" t="s">
        <v>61</v>
      </c>
      <c r="B65" s="47"/>
      <c r="C65" s="49">
        <v>62.0</v>
      </c>
      <c r="D65" s="47"/>
      <c r="E65" s="49">
        <v>10420.55</v>
      </c>
      <c r="F65" s="47"/>
      <c r="G65" s="47"/>
      <c r="H65" s="47"/>
      <c r="I65" s="47"/>
      <c r="J65" s="47"/>
      <c r="K65" s="47"/>
      <c r="L65" s="47"/>
      <c r="M65" s="53">
        <v>10482.55</v>
      </c>
    </row>
    <row r="66" spans="1:13" ht="16">
      <c r="A66" s="39" t="s">
        <v>62</v>
      </c>
      <c r="B66" s="48">
        <f>B25+B26+B30+B31+B32+B33+B34+B38+B42+B43+B44+B47+B51+B52+B61+B62+B63+B64+B65</f>
        <v>53750.63</v>
      </c>
      <c r="C66" s="48">
        <f>C25+C26+C30+C31+C32+C33+C34+C38+C42+C43+C44+C47+C51+C52+C61+C62+C63+C64+C65</f>
        <v>214914.63</v>
      </c>
      <c r="D66" s="48">
        <f>D25+D26+D30+D31+D32+D33+D34+D38+D42+D43+D44+D47+D51+D52+D61+D62+D63+D64+D65</f>
        <v>26030.14</v>
      </c>
      <c r="E66" s="48">
        <f>E25+E26+E30+E31+E32+E33+E34+E38+E42+E43+E44+E47+E51+E52+E61+E62+E63+E64+E65</f>
        <v>93213.39</v>
      </c>
      <c r="F66" s="48"/>
      <c r="G66" s="48"/>
      <c r="H66" s="48"/>
      <c r="I66" s="48"/>
      <c r="J66" s="48"/>
      <c r="K66" s="48"/>
      <c r="L66" s="54">
        <v>79780.76999999999</v>
      </c>
      <c r="M66" s="54">
        <v>309379.4200000001</v>
      </c>
    </row>
    <row r="67" spans="1:13" ht="16">
      <c r="A67" s="39" t="s">
        <v>63</v>
      </c>
      <c r="B67" s="48">
        <v>8174.32</v>
      </c>
      <c r="C67" s="48">
        <v>31188.639999999985</v>
      </c>
      <c r="D67" s="48">
        <v>5356.860000000001</v>
      </c>
      <c r="E67" s="48">
        <v>20118.61</v>
      </c>
      <c r="F67" s="51"/>
      <c r="G67" s="51"/>
      <c r="H67" s="48">
        <v>5459.23</v>
      </c>
      <c r="I67" s="48">
        <v>5459.23</v>
      </c>
      <c r="J67" s="48">
        <f>H67+F67</f>
        <v>5459.23</v>
      </c>
      <c r="K67" s="48">
        <v>5459.23</v>
      </c>
      <c r="L67" s="52">
        <v>18990.410000000003</v>
      </c>
      <c r="M67" s="52">
        <v>55615.0799999999</v>
      </c>
    </row>
    <row r="68" spans="1:11" ht="16">
      <c r="A68" s="35" t="s">
        <v>64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</row>
    <row r="69" spans="1:13" ht="16">
      <c r="A69" s="36" t="s">
        <v>65</v>
      </c>
      <c r="B69" s="49">
        <v>5.21</v>
      </c>
      <c r="C69" s="49">
        <v>2897.16</v>
      </c>
      <c r="D69" s="49">
        <v>1.13</v>
      </c>
      <c r="E69" s="49">
        <v>996.73</v>
      </c>
      <c r="F69" s="47"/>
      <c r="G69" s="47"/>
      <c r="H69" s="47"/>
      <c r="I69" s="47"/>
      <c r="J69" s="47"/>
      <c r="K69" s="47"/>
      <c r="L69" s="49">
        <v>6.34</v>
      </c>
      <c r="M69" s="49">
        <v>5675.43</v>
      </c>
    </row>
    <row r="70" spans="1:13" ht="16">
      <c r="A70" s="36" t="s">
        <v>66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53">
        <v>-11369.27</v>
      </c>
    </row>
    <row r="71" spans="1:13" ht="16">
      <c r="A71" s="39" t="s">
        <v>67</v>
      </c>
      <c r="B71" s="48">
        <f>B69+B70</f>
        <v>5.21</v>
      </c>
      <c r="C71" s="48">
        <f>C69+C70</f>
        <v>2897.16</v>
      </c>
      <c r="D71" s="48">
        <f>D69+D70</f>
        <v>1.13</v>
      </c>
      <c r="E71" s="48">
        <f>E69+E70</f>
        <v>996.73</v>
      </c>
      <c r="F71" s="48"/>
      <c r="G71" s="48"/>
      <c r="H71" s="48"/>
      <c r="I71" s="48"/>
      <c r="J71" s="48"/>
      <c r="K71" s="48"/>
      <c r="L71" s="52">
        <v>6.34</v>
      </c>
      <c r="M71" s="52">
        <v>-5693.84</v>
      </c>
    </row>
    <row r="72" spans="1:13" ht="16">
      <c r="A72" s="35" t="s">
        <v>68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</row>
    <row r="73" spans="1:13" ht="16">
      <c r="A73" s="39" t="s">
        <v>69</v>
      </c>
      <c r="B73" s="48">
        <v>5.21</v>
      </c>
      <c r="C73" s="48">
        <v>2897.16</v>
      </c>
      <c r="D73" s="48">
        <v>1.13</v>
      </c>
      <c r="E73" s="48">
        <v>996.73</v>
      </c>
      <c r="F73" s="51"/>
      <c r="G73" s="51"/>
      <c r="H73" s="51"/>
      <c r="I73" s="51"/>
      <c r="J73" s="51"/>
      <c r="K73" s="51"/>
      <c r="L73" s="54">
        <v>6.34</v>
      </c>
      <c r="M73" s="54">
        <v>-5693.84</v>
      </c>
    </row>
    <row r="74" spans="1:13" ht="16">
      <c r="A74" s="39" t="s">
        <v>70</v>
      </c>
      <c r="B74" s="48">
        <f>B67+B73</f>
        <v>8179.53</v>
      </c>
      <c r="C74" s="48">
        <f>C67+C73</f>
        <v>34085.79999999999</v>
      </c>
      <c r="D74" s="48">
        <f>D67+D73</f>
        <v>5357.990000000001</v>
      </c>
      <c r="E74" s="48">
        <f>E67+E73</f>
        <v>21115.34</v>
      </c>
      <c r="F74" s="48"/>
      <c r="G74" s="48"/>
      <c r="H74" s="48">
        <f>H67+H73</f>
        <v>5459.23</v>
      </c>
      <c r="I74" s="48">
        <f>I67+I73</f>
        <v>5459.23</v>
      </c>
      <c r="J74" s="48">
        <f>H74+F74</f>
        <v>5459.23</v>
      </c>
      <c r="K74" s="48">
        <v>5459.23</v>
      </c>
      <c r="L74" s="52">
        <v>18996.750000000004</v>
      </c>
      <c r="M74" s="52">
        <v>49921.2399999999</v>
      </c>
    </row>
    <row r="78" spans="1:1" ht="16">
      <c r="A78" s="55" t="s">
        <v>80</v>
      </c>
    </row>
  </sheetData>
  <mergeCells count="10">
    <mergeCell ref="A1:M1"/>
    <mergeCell ref="A2:M2"/>
    <mergeCell ref="A3:M3"/>
    <mergeCell ref="B5:C5"/>
    <mergeCell ref="D5:E5"/>
    <mergeCell ref="F5:G5"/>
    <mergeCell ref="H5:I5"/>
    <mergeCell ref="J5:K5"/>
    <mergeCell ref="L5:M5"/>
    <mergeCell ref="A78:M7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