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<sst xmlns="http://schemas.openxmlformats.org/spreadsheetml/2006/main" count="106" uniqueCount="104">
  <si>
    <t>LOHO</t>
  </si>
  <si>
    <t>Balance Sheet</t>
  </si>
  <si>
    <t>As of Apr 30, 2026</t>
  </si>
  <si>
    <t>Assets</t>
  </si>
  <si>
    <t>Current Assets</t>
  </si>
  <si>
    <t>Bank Accounts</t>
  </si>
  <si>
    <t>Banner Bank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</si>
  <si>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</si>
  <si>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</si>
  <si>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</si>
  <si>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</si>
  <si>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</si>
  <si>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</si>
  <si>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</si>
  <si>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Long Term Maintenance Reserve</t>
  </si>
  <si>
    <t>LTM High Yield Acct **3597</t>
  </si>
  <si>
    <t>Total for Long Term Maintenance Reserve</t>
  </si>
  <si>
    <t>Unearned Revenue/Checking **4051</t>
  </si>
  <si>
    <t>Total for Banner Bank</t>
  </si>
  <si>
    <t>Investment Account</t>
  </si>
  <si>
    <t>Cottages Checking</t>
  </si>
  <si>
    <t>Cottages Loan Reserve</t>
  </si>
  <si>
    <t>Endowment</t>
  </si>
  <si>
    <t>Hamlet House Funds</t>
  </si>
  <si>
    <t>LOHO General</t>
  </si>
  <si>
    <t>Long Term Maintenance</t>
  </si>
  <si>
    <t>Unearned Revenue</t>
  </si>
  <si>
    <t>Unrealized Gains/(Losses)- Banner Investment Accounts</t>
  </si>
  <si>
    <t>USDA Reserve</t>
  </si>
  <si>
    <t>Total for Investment Account</t>
  </si>
  <si>
    <t>Petty Cash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</si>
  <si>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</si>
  <si>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</si>
  <si>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</si>
  <si>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</si>
  <si>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</si>
  <si>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</si>
  <si>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</si>
  <si>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</si>
  <si>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</si>
  <si>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</si>
  <si>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</si>
  <si>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</si>
  <si>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</si>
  <si>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</si>
  <si>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</si>
  <si>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</si>
  <si>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</si>
  <si>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</si>
  <si>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</si>
  <si>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</si>
  <si>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</si>
  <si>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</si>
  <si>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</si>
  <si>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</si>
  <si>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</si>
  <si>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</si>
  <si>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</si>
  <si>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</si>
  <si>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</si>
  <si>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</si>
  <si>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</si>
  <si>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</si>
  <si>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</si>
  <si>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</si>
  <si>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</si>
  <si>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</si>
  <si>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</si>
  <si>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</si>
  <si>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Other Current Liabilities</t>
  </si>
  <si>
    <t>Employee/Employer Health Payable</t>
  </si>
  <si>
    <t>Employee/Employer IRA Payable</t>
  </si>
  <si>
    <t>Interest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</si>
  <si>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</si>
  <si>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</si>
  <si>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</si>
  <si>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</si>
  <si>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</si>
  <si>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</si>
  <si>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</si>
  <si>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</si>
  <si>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</si>
  <si>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</si>
  <si>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</si>
  <si>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Unrestricted Net Assets/RE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</si>
  <si>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</si>
  <si>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</si>
  <si>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</si>
  <si>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</si>
  <si>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</si>
  <si>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</si>
  <si>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</si>
  <si>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</si>
  <si>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</si>
  <si>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Rental Assistance Fund</t>
  </si>
  <si>
    <t>Rip Long Term Maintenance Fund</t>
  </si>
  <si>
    <t>Total for Restricted net assets</t>
  </si>
  <si>
    <t>Total for Equity</t>
  </si>
  <si>
    <t>Total for Liabilities and Equity</t>
  </si>
  <si>
    <t/>
  </si>
  <si>
    <t>Total</t>
  </si>
  <si>
    <t>As of Mar 31, 2026 (PP)</t>
  </si>
  <si>
    <t>$ Change (PP)</t>
  </si>
  <si>
    <t>Accrual Basis Friday, May 08, 2026 05:49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</si>
</sst>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1" xfId="20" applyFont="1" applyAlignment="1">
      <alignment horizontal="center" wrapText="1"/>
      <protection/>
    </xf>
    <xf numFmtId="0" fontId="4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07"/>
  <sheetViews>
    <sheetView tabSelected="1" workbookViewId="0" topLeftCell="A1"/>
  </sheetViews>
  <sheetFormatPr defaultColWidth="11.255" defaultRowHeight="16"/>
  <cols>
    <col min="1" max="1" width="46.125" style="51" customWidth="1"/>
    <col min="2" max="2" width="16.125" style="51" customWidth="1"/>
    <col min="3" max="3" width="20.375" style="51" customWidth="1"/>
    <col min="4" max="4" width="17.87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99</v>
      </c>
      <c r="B5" s="56" t="s">
        <v>100</v>
      </c>
    </row>
    <row r="6" spans="2:4" ht="16">
      <c r="B6" s="61" t="s">
        <v>2</v>
      </c>
      <c r="C6" s="56" t="s">
        <v>101</v>
      </c>
      <c r="D6" s="56" t="s">
        <v>102</v>
      </c>
    </row>
    <row r="7" spans="1:1" ht="16">
      <c r="A7" s="40" t="s">
        <v>3</v>
      </c>
    </row>
    <row r="8" spans="1:1" ht="16">
      <c r="A8" s="41" t="s">
        <v>4</v>
      </c>
    </row>
    <row r="9" spans="1:1" ht="16">
      <c r="A9" s="42" t="s">
        <v>5</v>
      </c>
    </row>
    <row r="10" spans="1:4" ht="16">
      <c r="A10" s="43" t="s">
        <v>6</v>
      </c>
      <c r="B10" s="58"/>
      <c r="C10" s="58"/>
      <c r="D10" s="58"/>
    </row>
    <row r="11" spans="1:4" ht="16">
      <c r="A11" s="44" t="s">
        <v>7</v>
      </c>
      <c r="B11" s="59">
        <v>72872.29</v>
      </c>
      <c r="C11" s="59">
        <v>64431.71</v>
      </c>
      <c r="D11" s="59">
        <f>(B11-C11)</f>
        <v>8440.579999999994</v>
      </c>
    </row>
    <row r="12" spans="1:4" ht="16">
      <c r="A12" s="44" t="s">
        <v>8</v>
      </c>
      <c r="B12" s="59">
        <v>-63.86</v>
      </c>
      <c r="C12" s="59">
        <v>-63.86</v>
      </c>
      <c r="D12" s="59">
        <f>(B12-C12)</f>
        <v>0.0</v>
      </c>
    </row>
    <row r="13" spans="1:4" ht="16">
      <c r="A13" s="45" t="s">
        <v>9</v>
      </c>
      <c r="B13" s="59">
        <v>118137.61</v>
      </c>
      <c r="C13" s="59">
        <v>59150.59</v>
      </c>
      <c r="D13" s="59">
        <f>(B13-C13)</f>
        <v>58987.020000000004</v>
      </c>
    </row>
    <row r="14" spans="1:4" ht="16">
      <c r="A14" s="46" t="s">
        <v>10</v>
      </c>
      <c r="B14" s="60">
        <f>B12+B13</f>
        <v>118073.75</v>
      </c>
      <c r="C14" s="60">
        <f>C12+C13</f>
        <v>59086.729999999996</v>
      </c>
      <c r="D14" s="60">
        <f>(B14-C14)</f>
        <v>58987.020000000004</v>
      </c>
    </row>
    <row r="15" spans="1:4" ht="16">
      <c r="A15" s="44" t="s">
        <v>11</v>
      </c>
      <c r="B15" s="59">
        <v>0</v>
      </c>
      <c r="C15" s="59">
        <v>0</v>
      </c>
      <c r="D15" s="59">
        <f>(B15-C15)</f>
        <v>0.0</v>
      </c>
    </row>
    <row r="16" spans="1:4" ht="16">
      <c r="A16" s="45" t="s">
        <v>12</v>
      </c>
      <c r="B16" s="59">
        <v>5343.38</v>
      </c>
      <c r="C16" s="59">
        <v>55061.71</v>
      </c>
      <c r="D16" s="59">
        <f>(B16-C16)</f>
        <v>-49718.33</v>
      </c>
    </row>
    <row r="17" spans="1:4" ht="16">
      <c r="A17" s="46" t="s">
        <v>13</v>
      </c>
      <c r="B17" s="60">
        <f>B15+B16</f>
        <v>5343.38</v>
      </c>
      <c r="C17" s="60">
        <f>C15+C16</f>
        <v>55061.71</v>
      </c>
      <c r="D17" s="60">
        <f>(B17-C17)</f>
        <v>-49718.33</v>
      </c>
    </row>
    <row r="18" spans="1:4" ht="16">
      <c r="A18" s="44" t="s">
        <v>14</v>
      </c>
      <c r="B18" s="58"/>
      <c r="C18" s="58"/>
      <c r="D18" s="58"/>
    </row>
    <row r="19" spans="1:4" ht="16">
      <c r="A19" s="45" t="s">
        <v>15</v>
      </c>
      <c r="B19" s="59">
        <v>36974.58</v>
      </c>
      <c r="C19" s="59">
        <v>36974.58</v>
      </c>
      <c r="D19" s="59">
        <f>(B19-C19)</f>
        <v>0.0</v>
      </c>
    </row>
    <row r="20" spans="1:4" ht="16">
      <c r="A20" s="46" t="s">
        <v>16</v>
      </c>
      <c r="B20" s="60">
        <f>B18+B19</f>
        <v>36974.58</v>
      </c>
      <c r="C20" s="60">
        <f>C18+C19</f>
        <v>36974.58</v>
      </c>
      <c r="D20" s="60">
        <f>(B20-C20)</f>
        <v>0.0</v>
      </c>
    </row>
    <row r="21" spans="1:4" ht="16">
      <c r="A21" s="44" t="s">
        <v>17</v>
      </c>
      <c r="B21" s="59">
        <v>14724.5</v>
      </c>
      <c r="C21" s="59">
        <v>15224.5</v>
      </c>
      <c r="D21" s="59">
        <f>(B21-C21)</f>
        <v>-500.0</v>
      </c>
    </row>
    <row r="22" spans="1:4" ht="16">
      <c r="A22" s="47" t="s">
        <v>18</v>
      </c>
      <c r="B22" s="60">
        <f>B10+B11+B14+B17+B20+B21</f>
        <v>247988.5</v>
      </c>
      <c r="C22" s="60">
        <f>C10+C11+C14+C17+C20+C21</f>
        <v>230779.22999999998</v>
      </c>
      <c r="D22" s="60">
        <f>(B22-C22)</f>
        <v>17209.27000000002</v>
      </c>
    </row>
    <row r="23" spans="1:4" ht="16">
      <c r="A23" s="43" t="s">
        <v>19</v>
      </c>
      <c r="B23" s="58"/>
      <c r="C23" s="58"/>
      <c r="D23" s="58"/>
    </row>
    <row r="24" spans="1:4" ht="16">
      <c r="A24" s="44" t="s">
        <v>20</v>
      </c>
      <c r="B24" s="59">
        <v>166239.34</v>
      </c>
      <c r="C24" s="59">
        <v>166239.33</v>
      </c>
      <c r="D24" s="59">
        <f>(B24-C24)</f>
        <v>0.010000000009313226</v>
      </c>
    </row>
    <row r="25" spans="1:4" ht="16">
      <c r="A25" s="44" t="s">
        <v>21</v>
      </c>
      <c r="B25" s="59">
        <v>20200.0</v>
      </c>
      <c r="C25" s="59">
        <v>20200.0</v>
      </c>
      <c r="D25" s="59">
        <f>(B25-C25)</f>
        <v>0.0</v>
      </c>
    </row>
    <row r="26" spans="1:4" ht="16">
      <c r="A26" s="44" t="s">
        <v>22</v>
      </c>
      <c r="B26" s="59">
        <v>5461.31</v>
      </c>
      <c r="C26" s="59">
        <v>5461.31</v>
      </c>
      <c r="D26" s="59">
        <f>(B26-C26)</f>
        <v>0.0</v>
      </c>
    </row>
    <row r="27" spans="1:4" ht="16">
      <c r="A27" s="44" t="s">
        <v>23</v>
      </c>
      <c r="B27" s="59">
        <v>3508.71</v>
      </c>
      <c r="C27" s="59">
        <v>3508.71</v>
      </c>
      <c r="D27" s="59">
        <f>(B27-C27)</f>
        <v>0.0</v>
      </c>
    </row>
    <row r="28" spans="1:4" ht="16">
      <c r="A28" s="44" t="s">
        <v>24</v>
      </c>
      <c r="B28" s="59">
        <v>123879.29</v>
      </c>
      <c r="C28" s="59">
        <v>123879.29</v>
      </c>
      <c r="D28" s="59">
        <f>(B28-C28)</f>
        <v>0.0</v>
      </c>
    </row>
    <row r="29" spans="1:4" ht="16">
      <c r="A29" s="44" t="s">
        <v>25</v>
      </c>
      <c r="B29" s="59">
        <v>118900.96</v>
      </c>
      <c r="C29" s="59">
        <v>118900.96</v>
      </c>
      <c r="D29" s="59">
        <f>(B29-C29)</f>
        <v>0.0</v>
      </c>
    </row>
    <row r="30" spans="1:4" ht="16">
      <c r="A30" s="44" t="s">
        <v>26</v>
      </c>
      <c r="B30" s="59">
        <v>111846.56</v>
      </c>
      <c r="C30" s="59">
        <v>111846.56</v>
      </c>
      <c r="D30" s="59">
        <f>(B30-C30)</f>
        <v>0.0</v>
      </c>
    </row>
    <row r="31" spans="1:4" ht="16">
      <c r="A31" s="44" t="s">
        <v>27</v>
      </c>
      <c r="B31" s="59">
        <v>2828.76</v>
      </c>
      <c r="C31" s="59">
        <v>2828.76</v>
      </c>
      <c r="D31" s="59">
        <f>(B31-C31)</f>
        <v>0.0</v>
      </c>
    </row>
    <row r="32" spans="1:4" ht="16">
      <c r="A32" s="44" t="s">
        <v>28</v>
      </c>
      <c r="B32" s="59">
        <v>54242.0</v>
      </c>
      <c r="C32" s="59">
        <v>54242.0</v>
      </c>
      <c r="D32" s="59">
        <f>(B32-C32)</f>
        <v>0.0</v>
      </c>
    </row>
    <row r="33" spans="1:4" ht="16">
      <c r="A33" s="47" t="s">
        <v>29</v>
      </c>
      <c r="B33" s="60">
        <f>B23+B24+B25+B26+B27+B28+B29+B30+B31+B32</f>
        <v>607106.9299999999</v>
      </c>
      <c r="C33" s="60">
        <f>C23+C24+C25+C26+C27+C28+C29+C30+C31+C32</f>
        <v>607106.9199999999</v>
      </c>
      <c r="D33" s="60">
        <f>(B33-C33)</f>
        <v>0.010000000009313226</v>
      </c>
    </row>
    <row r="34" spans="1:4" ht="16">
      <c r="A34" s="43" t="s">
        <v>30</v>
      </c>
      <c r="B34" s="59">
        <v>116.24</v>
      </c>
      <c r="C34" s="59">
        <v>116.24</v>
      </c>
      <c r="D34" s="59">
        <f>(B34-C34)</f>
        <v>0.0</v>
      </c>
    </row>
    <row r="35" spans="1:4" ht="16">
      <c r="A35" s="43" t="s">
        <v>31</v>
      </c>
      <c r="B35" s="59">
        <v>0</v>
      </c>
      <c r="C35" s="59">
        <v>0</v>
      </c>
      <c r="D35" s="59">
        <f>(B35-C35)</f>
        <v>0.0</v>
      </c>
    </row>
    <row r="36" spans="1:4" ht="16">
      <c r="A36" s="44" t="s">
        <v>32</v>
      </c>
      <c r="B36" s="58"/>
      <c r="C36" s="58"/>
      <c r="D36" s="58"/>
    </row>
    <row r="37" spans="1:4" ht="16">
      <c r="A37" s="45" t="s">
        <v>33</v>
      </c>
      <c r="B37" s="59">
        <v>77108.78</v>
      </c>
      <c r="C37" s="59">
        <v>77108.78</v>
      </c>
      <c r="D37" s="59">
        <f>(B37-C37)</f>
        <v>0.0</v>
      </c>
    </row>
    <row r="38" spans="1:4" ht="16">
      <c r="A38" s="46" t="s">
        <v>34</v>
      </c>
      <c r="B38" s="60">
        <f>B36+B37</f>
        <v>77108.78</v>
      </c>
      <c r="C38" s="60">
        <f>C36+C37</f>
        <v>77108.78</v>
      </c>
      <c r="D38" s="60">
        <f>(B38-C38)</f>
        <v>0.0</v>
      </c>
    </row>
    <row r="39" spans="1:4" ht="16">
      <c r="A39" s="44" t="s">
        <v>35</v>
      </c>
      <c r="B39" s="58"/>
      <c r="C39" s="58"/>
      <c r="D39" s="58"/>
    </row>
    <row r="40" spans="1:4" ht="16">
      <c r="A40" s="45" t="s">
        <v>36</v>
      </c>
      <c r="B40" s="59">
        <v>49728.67</v>
      </c>
      <c r="C40" s="59">
        <v>49728.67</v>
      </c>
      <c r="D40" s="59">
        <f>(B40-C40)</f>
        <v>0.0</v>
      </c>
    </row>
    <row r="41" spans="1:4" ht="16">
      <c r="A41" s="45" t="s">
        <v>37</v>
      </c>
      <c r="B41" s="59">
        <v>248033.25</v>
      </c>
      <c r="C41" s="59">
        <v>248033.25</v>
      </c>
      <c r="D41" s="59">
        <f>(B41-C41)</f>
        <v>0.0</v>
      </c>
    </row>
    <row r="42" spans="1:4" ht="16">
      <c r="A42" s="46" t="s">
        <v>38</v>
      </c>
      <c r="B42" s="60">
        <f>B39+B40+B41</f>
        <v>297761.92</v>
      </c>
      <c r="C42" s="60">
        <f>C39+C40+C41</f>
        <v>297761.92</v>
      </c>
      <c r="D42" s="60">
        <f>(B42-C42)</f>
        <v>0.0</v>
      </c>
    </row>
    <row r="43" spans="1:4" ht="16">
      <c r="A43" s="47" t="s">
        <v>39</v>
      </c>
      <c r="B43" s="60">
        <f>B35+B38+B42</f>
        <v>374870.69999999995</v>
      </c>
      <c r="C43" s="60">
        <f>C35+C38+C42</f>
        <v>374870.69999999995</v>
      </c>
      <c r="D43" s="60">
        <f>(B43-C43)</f>
        <v>0.0</v>
      </c>
    </row>
    <row r="44" spans="1:4" ht="16">
      <c r="A44" s="48" t="s">
        <v>40</v>
      </c>
      <c r="B44" s="60">
        <f>B9+B22+B33+B34+B43</f>
        <v>1230082.3699999999</v>
      </c>
      <c r="C44" s="60">
        <f>C9+C22+C33+C34+C43</f>
        <v>1212873.0899999999</v>
      </c>
      <c r="D44" s="60">
        <f>(B44-C44)</f>
        <v>17209.280000000028</v>
      </c>
    </row>
    <row r="45" spans="1:4" ht="16">
      <c r="A45" s="42" t="s">
        <v>41</v>
      </c>
      <c r="B45" s="58"/>
      <c r="C45" s="58"/>
      <c r="D45" s="58"/>
    </row>
    <row r="46" spans="1:4" ht="16">
      <c r="A46" s="42" t="s">
        <v>42</v>
      </c>
      <c r="B46" s="58"/>
      <c r="C46" s="58"/>
      <c r="D46" s="58"/>
    </row>
    <row r="47" spans="1:4" ht="16">
      <c r="A47" s="49" t="s">
        <v>43</v>
      </c>
      <c r="B47" s="60">
        <f>B8+B44+B45+B46</f>
        <v>1230082.3699999999</v>
      </c>
      <c r="C47" s="60">
        <f>C8+C44+C45+C46</f>
        <v>1212873.0899999999</v>
      </c>
      <c r="D47" s="60">
        <f>(B47-C47)</f>
        <v>17209.280000000028</v>
      </c>
    </row>
    <row r="48" spans="1:1" ht="16">
      <c r="A48" s="41" t="s">
        <v>44</v>
      </c>
    </row>
    <row r="49" spans="1:4" ht="16">
      <c r="A49" s="42" t="s">
        <v>45</v>
      </c>
      <c r="B49" s="59">
        <v>-608789.02</v>
      </c>
      <c r="C49" s="59">
        <v>-608789.02</v>
      </c>
      <c r="D49" s="59">
        <f>(B49-C49)</f>
        <v>0.0</v>
      </c>
    </row>
    <row r="50" spans="1:4" ht="16">
      <c r="A50" s="42" t="s">
        <v>46</v>
      </c>
      <c r="B50" s="59">
        <v>-1682831.13</v>
      </c>
      <c r="C50" s="59">
        <v>-1682831.13</v>
      </c>
      <c r="D50" s="59">
        <f>(B50-C50)</f>
        <v>0.0</v>
      </c>
    </row>
    <row r="51" spans="1:4" ht="16">
      <c r="A51" s="42" t="s">
        <v>47</v>
      </c>
      <c r="B51" s="58"/>
      <c r="C51" s="58"/>
      <c r="D51" s="58"/>
    </row>
    <row r="52" spans="1:4" ht="16">
      <c r="A52" s="43" t="s">
        <v>48</v>
      </c>
      <c r="B52" s="59">
        <v>1188730.46</v>
      </c>
      <c r="C52" s="59">
        <v>1188730.46</v>
      </c>
      <c r="D52" s="59">
        <f>(B52-C52)</f>
        <v>0.0</v>
      </c>
    </row>
    <row r="53" spans="1:4" ht="16">
      <c r="A53" s="43" t="s">
        <v>49</v>
      </c>
      <c r="B53" s="59">
        <v>2832162.39</v>
      </c>
      <c r="C53" s="59">
        <v>2832162.39</v>
      </c>
      <c r="D53" s="59">
        <f>(B53-C53)</f>
        <v>0.0</v>
      </c>
    </row>
    <row r="54" spans="1:4" ht="16">
      <c r="A54" s="43" t="s">
        <v>50</v>
      </c>
      <c r="B54" s="59">
        <v>713563.27</v>
      </c>
      <c r="C54" s="59">
        <v>713563.27</v>
      </c>
      <c r="D54" s="59">
        <f>(B54-C54)</f>
        <v>0.0</v>
      </c>
    </row>
    <row r="55" spans="1:4" ht="16">
      <c r="A55" s="48" t="s">
        <v>51</v>
      </c>
      <c r="B55" s="60">
        <f>B51+B52+B53+B54</f>
        <v>4734456.12</v>
      </c>
      <c r="C55" s="60">
        <f>C51+C52+C53+C54</f>
        <v>4734456.12</v>
      </c>
      <c r="D55" s="60">
        <f>(B55-C55)</f>
        <v>0.0</v>
      </c>
    </row>
    <row r="56" spans="1:4" ht="16">
      <c r="A56" s="42" t="s">
        <v>52</v>
      </c>
      <c r="B56" s="59">
        <v>21565.32</v>
      </c>
      <c r="C56" s="59">
        <v>21565.32</v>
      </c>
      <c r="D56" s="59">
        <f>(B56-C56)</f>
        <v>0.0</v>
      </c>
    </row>
    <row r="57" spans="1:4" ht="16">
      <c r="A57" s="43" t="s">
        <v>53</v>
      </c>
      <c r="B57" s="59">
        <v>46059.47</v>
      </c>
      <c r="C57" s="59">
        <v>46059.47</v>
      </c>
      <c r="D57" s="59">
        <f>(B57-C57)</f>
        <v>0.0</v>
      </c>
    </row>
    <row r="58" spans="1:4" ht="16">
      <c r="A58" s="48" t="s">
        <v>54</v>
      </c>
      <c r="B58" s="60">
        <f>B56+B57</f>
        <v>67624.79000000001</v>
      </c>
      <c r="C58" s="60">
        <f>C56+C57</f>
        <v>67624.79000000001</v>
      </c>
      <c r="D58" s="60">
        <f>(B58-C58)</f>
        <v>0.0</v>
      </c>
    </row>
    <row r="59" spans="1:4" ht="16">
      <c r="A59" s="42" t="s">
        <v>55</v>
      </c>
      <c r="B59" s="59">
        <v>156477.06</v>
      </c>
      <c r="C59" s="59">
        <v>156477.06</v>
      </c>
      <c r="D59" s="59">
        <f>(B59-C59)</f>
        <v>0.0</v>
      </c>
    </row>
    <row r="60" spans="1:4" ht="16">
      <c r="A60" s="42" t="s">
        <v>56</v>
      </c>
      <c r="B60" s="58"/>
      <c r="C60" s="58"/>
      <c r="D60" s="58"/>
    </row>
    <row r="61" spans="1:4" ht="16">
      <c r="A61" s="43" t="s">
        <v>57</v>
      </c>
      <c r="B61" s="59">
        <v>327774.7</v>
      </c>
      <c r="C61" s="59">
        <v>327774.7</v>
      </c>
      <c r="D61" s="59">
        <f>(B61-C61)</f>
        <v>0.0</v>
      </c>
    </row>
    <row r="62" spans="1:4" ht="16">
      <c r="A62" s="48" t="s">
        <v>58</v>
      </c>
      <c r="B62" s="60">
        <f>B60+B61</f>
        <v>327774.7</v>
      </c>
      <c r="C62" s="60">
        <f>C60+C61</f>
        <v>327774.7</v>
      </c>
      <c r="D62" s="60">
        <f>(B62-C62)</f>
        <v>0.0</v>
      </c>
    </row>
    <row r="63" spans="1:4" ht="16">
      <c r="A63" s="49" t="s">
        <v>59</v>
      </c>
      <c r="B63" s="60">
        <f>B48+B49+B50+B55+B58+B59+B62</f>
        <v>2994712.5200000005</v>
      </c>
      <c r="C63" s="60">
        <f>C48+C49+C50+C55+C58+C59+C62</f>
        <v>2994712.5200000005</v>
      </c>
      <c r="D63" s="60">
        <f>(B63-C63)</f>
        <v>0.0</v>
      </c>
    </row>
    <row r="64" spans="1:1" ht="16">
      <c r="A64" s="41" t="s">
        <v>60</v>
      </c>
    </row>
    <row r="65" spans="1:4" ht="16">
      <c r="A65" s="42" t="s">
        <v>61</v>
      </c>
      <c r="B65" s="59">
        <v>8799.3</v>
      </c>
      <c r="C65" s="59">
        <v>8799.3</v>
      </c>
      <c r="D65" s="59">
        <f>(B65-C65)</f>
        <v>0.0</v>
      </c>
    </row>
    <row r="66" spans="1:4" ht="16">
      <c r="A66" s="49" t="s">
        <v>62</v>
      </c>
      <c r="B66" s="60">
        <f>B64+B65</f>
        <v>8799.3</v>
      </c>
      <c r="C66" s="60">
        <f>C64+C65</f>
        <v>8799.3</v>
      </c>
      <c r="D66" s="60">
        <f>(B66-C66)</f>
        <v>0.0</v>
      </c>
    </row>
    <row r="67" spans="1:4" ht="16">
      <c r="A67" s="50" t="s">
        <v>63</v>
      </c>
      <c r="B67" s="60">
        <f>B47+B63+B66</f>
        <v>4233594.19</v>
      </c>
      <c r="C67" s="60">
        <f>C47+C63+C66</f>
        <v>4216384.91</v>
      </c>
      <c r="D67" s="60">
        <f>(B67-C67)</f>
        <v>17209.28000000026</v>
      </c>
    </row>
    <row r="68" spans="1:1" ht="16">
      <c r="A68" s="40" t="s">
        <v>64</v>
      </c>
    </row>
    <row r="69" spans="1:1" ht="16">
      <c r="A69" s="41" t="s">
        <v>65</v>
      </c>
    </row>
    <row r="70" spans="1:1" ht="16">
      <c r="A70" s="42" t="s">
        <v>66</v>
      </c>
    </row>
    <row r="71" spans="1:4" ht="16">
      <c r="A71" s="43" t="s">
        <v>67</v>
      </c>
      <c r="B71" s="58"/>
      <c r="C71" s="58"/>
      <c r="D71" s="58"/>
    </row>
    <row r="72" spans="1:4" ht="16">
      <c r="A72" s="43" t="s">
        <v>68</v>
      </c>
      <c r="B72" s="58"/>
      <c r="C72" s="58"/>
      <c r="D72" s="58"/>
    </row>
    <row r="73" spans="1:1" ht="16">
      <c r="A73" s="43" t="s">
        <v>69</v>
      </c>
    </row>
    <row r="74" spans="1:4" ht="16">
      <c r="A74" s="44" t="s">
        <v>70</v>
      </c>
      <c r="B74" s="59">
        <v>-1111.35</v>
      </c>
      <c r="C74" s="59">
        <v>-494.05</v>
      </c>
      <c r="D74" s="59">
        <f>(B74-C74)</f>
        <v>-617.3</v>
      </c>
    </row>
    <row r="75" spans="1:4" ht="16">
      <c r="A75" s="44" t="s">
        <v>71</v>
      </c>
      <c r="B75" s="59">
        <v>108.0</v>
      </c>
      <c r="C75" s="59">
        <v>108.0</v>
      </c>
      <c r="D75" s="59">
        <f>(B75-C75)</f>
        <v>0.0</v>
      </c>
    </row>
    <row r="76" spans="1:4" ht="16">
      <c r="A76" s="44" t="s">
        <v>72</v>
      </c>
      <c r="B76" s="59">
        <v>30101.06</v>
      </c>
      <c r="C76" s="59">
        <v>27364.6</v>
      </c>
      <c r="D76" s="59">
        <f>(B76-C76)</f>
        <v>2736.4600000000028</v>
      </c>
    </row>
    <row r="77" spans="1:4" ht="16">
      <c r="A77" s="47" t="s">
        <v>73</v>
      </c>
      <c r="B77" s="60">
        <f>B73+B74+B75+B76</f>
        <v>29097.710000000003</v>
      </c>
      <c r="C77" s="60">
        <f>C73+C74+C75+C76</f>
        <v>26978.55</v>
      </c>
      <c r="D77" s="60">
        <f>(B77-C77)</f>
        <v>2119.1600000000035</v>
      </c>
    </row>
    <row r="78" spans="1:4" ht="16">
      <c r="A78" s="48" t="s">
        <v>74</v>
      </c>
      <c r="B78" s="60">
        <f>B70+B71+B72+B77</f>
        <v>29097.710000000003</v>
      </c>
      <c r="C78" s="60">
        <f>C70+C71+C72+C77</f>
        <v>26978.55</v>
      </c>
      <c r="D78" s="60">
        <f>(B78-C78)</f>
        <v>2119.1600000000035</v>
      </c>
    </row>
    <row r="79" spans="1:1" ht="16">
      <c r="A79" s="42" t="s">
        <v>75</v>
      </c>
    </row>
    <row r="80" spans="1:4" ht="16">
      <c r="A80" s="43" t="s">
        <v>76</v>
      </c>
      <c r="B80" s="59">
        <v>1139830.85</v>
      </c>
      <c r="C80" s="59">
        <v>1143237.48</v>
      </c>
      <c r="D80" s="59">
        <f>(B80-C80)</f>
        <v>-3406.6299999998882</v>
      </c>
    </row>
    <row r="81" spans="1:4" ht="16">
      <c r="A81" s="43" t="s">
        <v>77</v>
      </c>
      <c r="B81" s="59">
        <v>14906.5</v>
      </c>
      <c r="C81" s="59">
        <v>15406.5</v>
      </c>
      <c r="D81" s="59">
        <f>(B81-C81)</f>
        <v>-500.0</v>
      </c>
    </row>
    <row r="82" spans="1:4" ht="16">
      <c r="A82" s="43" t="s">
        <v>78</v>
      </c>
      <c r="B82" s="59">
        <v>6000.0</v>
      </c>
      <c r="C82" s="59">
        <v>6000.0</v>
      </c>
      <c r="D82" s="59">
        <f>(B82-C82)</f>
        <v>0.0</v>
      </c>
    </row>
    <row r="83" spans="1:4" ht="16">
      <c r="A83" s="43" t="s">
        <v>79</v>
      </c>
      <c r="B83" s="59">
        <v>22818.0</v>
      </c>
      <c r="C83" s="59">
        <v>22818.0</v>
      </c>
      <c r="D83" s="59">
        <f>(B83-C83)</f>
        <v>0.0</v>
      </c>
    </row>
    <row r="84" spans="1:4" ht="16">
      <c r="A84" s="43" t="s">
        <v>80</v>
      </c>
      <c r="B84" s="59">
        <v>708318.57</v>
      </c>
      <c r="C84" s="59">
        <v>708318.57</v>
      </c>
      <c r="D84" s="59">
        <f>(B84-C84)</f>
        <v>0.0</v>
      </c>
    </row>
    <row r="85" spans="1:4" ht="16">
      <c r="A85" s="48" t="s">
        <v>81</v>
      </c>
      <c r="B85" s="60">
        <f>B79+B80+B81+B82+B83+B84</f>
        <v>1891873.92</v>
      </c>
      <c r="C85" s="60">
        <f>C79+C80+C81+C82+C83+C84</f>
        <v>1895780.5499999998</v>
      </c>
      <c r="D85" s="60">
        <f>(B85-C85)</f>
        <v>-3906.6299999998882</v>
      </c>
    </row>
    <row r="86" spans="1:4" ht="16">
      <c r="A86" s="49" t="s">
        <v>82</v>
      </c>
      <c r="B86" s="60">
        <f>B69+B78+B85</f>
        <v>1920971.63</v>
      </c>
      <c r="C86" s="60">
        <f>C69+C78+C85</f>
        <v>1922759.0999999999</v>
      </c>
      <c r="D86" s="60">
        <f>(B86-C86)</f>
        <v>-1787.469999999972</v>
      </c>
    </row>
    <row r="87" spans="1:1" ht="16">
      <c r="A87" s="41" t="s">
        <v>83</v>
      </c>
    </row>
    <row r="88" spans="1:4" ht="16">
      <c r="A88" s="42" t="s">
        <v>84</v>
      </c>
      <c r="B88" s="59">
        <v>1517423.2299999981</v>
      </c>
      <c r="C88" s="59">
        <v>1517423.2299999981</v>
      </c>
      <c r="D88" s="59">
        <f>(B88-C88)</f>
        <v>0.0</v>
      </c>
    </row>
    <row r="89" spans="1:4" ht="16">
      <c r="A89" s="42" t="s">
        <v>85</v>
      </c>
      <c r="B89" s="59">
        <v>49921.2399999999</v>
      </c>
      <c r="C89" s="59">
        <v>30924.490000000023</v>
      </c>
      <c r="D89" s="59">
        <f>(B89-C89)</f>
        <v>18996.74999999988</v>
      </c>
    </row>
    <row r="90" spans="1:4" ht="16">
      <c r="A90" s="42" t="s">
        <v>86</v>
      </c>
      <c r="B90" s="59">
        <v>4619.29</v>
      </c>
      <c r="C90" s="59">
        <v>4619.29</v>
      </c>
      <c r="D90" s="59">
        <f>(B90-C90)</f>
        <v>0.0</v>
      </c>
    </row>
    <row r="91" spans="1:4" ht="16">
      <c r="A91" s="42" t="s">
        <v>87</v>
      </c>
      <c r="B91" s="58"/>
      <c r="C91" s="58"/>
      <c r="D91" s="58"/>
    </row>
    <row r="92" spans="1:4" ht="16">
      <c r="A92" s="43" t="s">
        <v>88</v>
      </c>
      <c r="B92" s="59">
        <v>10507.39</v>
      </c>
      <c r="C92" s="59">
        <v>10507.39</v>
      </c>
      <c r="D92" s="59">
        <f>(B92-C92)</f>
        <v>0.0</v>
      </c>
    </row>
    <row r="93" spans="1:4" ht="16">
      <c r="A93" s="43" t="s">
        <v>89</v>
      </c>
      <c r="B93" s="59">
        <v>2240.0</v>
      </c>
      <c r="C93" s="59">
        <v>2240.0</v>
      </c>
      <c r="D93" s="59">
        <f>(B93-C93)</f>
        <v>0.0</v>
      </c>
    </row>
    <row r="94" spans="1:4" ht="16">
      <c r="A94" s="43" t="s">
        <v>90</v>
      </c>
      <c r="B94" s="59">
        <v>20200.0</v>
      </c>
      <c r="C94" s="59">
        <v>20200.0</v>
      </c>
      <c r="D94" s="59">
        <f>(B94-C94)</f>
        <v>0.0</v>
      </c>
    </row>
    <row r="95" spans="1:4" ht="16">
      <c r="A95" s="43" t="s">
        <v>91</v>
      </c>
      <c r="B95" s="59">
        <v>5461.3</v>
      </c>
      <c r="C95" s="59">
        <v>5461.3</v>
      </c>
      <c r="D95" s="59">
        <f>(B95-C95)</f>
        <v>0.0</v>
      </c>
    </row>
    <row r="96" spans="1:4" ht="16">
      <c r="A96" s="43" t="s">
        <v>92</v>
      </c>
      <c r="B96" s="59">
        <v>144820.02</v>
      </c>
      <c r="C96" s="59">
        <v>144820.02</v>
      </c>
      <c r="D96" s="59">
        <f>(B96-C96)</f>
        <v>0.0</v>
      </c>
    </row>
    <row r="97" spans="1:4" ht="16">
      <c r="A97" s="43" t="s">
        <v>93</v>
      </c>
      <c r="B97" s="59">
        <v>343960.81</v>
      </c>
      <c r="C97" s="59">
        <v>343960.81</v>
      </c>
      <c r="D97" s="59">
        <f>(B97-C97)</f>
        <v>0.0</v>
      </c>
    </row>
    <row r="98" spans="1:4" ht="16">
      <c r="A98" s="43" t="s">
        <v>94</v>
      </c>
      <c r="B98" s="59">
        <v>82846.51</v>
      </c>
      <c r="C98" s="59">
        <v>82846.51</v>
      </c>
      <c r="D98" s="59">
        <f>(B98-C98)</f>
        <v>0.0</v>
      </c>
    </row>
    <row r="99" spans="1:4" ht="16">
      <c r="A99" s="43" t="s">
        <v>95</v>
      </c>
      <c r="B99" s="59">
        <v>76380.77</v>
      </c>
      <c r="C99" s="59">
        <v>76380.77</v>
      </c>
      <c r="D99" s="59">
        <f>(B99-C99)</f>
        <v>0.0</v>
      </c>
    </row>
    <row r="100" spans="1:4" ht="16">
      <c r="A100" s="43" t="s">
        <v>28</v>
      </c>
      <c r="B100" s="59">
        <v>54242.0</v>
      </c>
      <c r="C100" s="59">
        <v>54242.0</v>
      </c>
      <c r="D100" s="59">
        <f>(B100-C100)</f>
        <v>0.0</v>
      </c>
    </row>
    <row r="101" spans="1:4" ht="16">
      <c r="A101" s="48" t="s">
        <v>96</v>
      </c>
      <c r="B101" s="60">
        <f>B91+B92+B93+B94+B95+B96+B97+B98+B99+B100</f>
        <v>740658.8</v>
      </c>
      <c r="C101" s="60">
        <f>C91+C92+C93+C94+C95+C96+C97+C98+C99+C100</f>
        <v>740658.8</v>
      </c>
      <c r="D101" s="60">
        <f>(B101-C101)</f>
        <v>0.0</v>
      </c>
    </row>
    <row r="102" spans="1:4" ht="16">
      <c r="A102" s="49" t="s">
        <v>97</v>
      </c>
      <c r="B102" s="60">
        <f>B87+B88+B89+B90+B101</f>
        <v>2312622.559999998</v>
      </c>
      <c r="C102" s="60">
        <f>C87+C88+C89+C90+C101</f>
        <v>2293625.809999998</v>
      </c>
      <c r="D102" s="60">
        <f>(B102-C102)</f>
        <v>18996.75</v>
      </c>
    </row>
    <row r="103" spans="1:4" ht="16">
      <c r="A103" s="50" t="s">
        <v>98</v>
      </c>
      <c r="B103" s="60">
        <f>B86+B102</f>
        <v>4233594.189999998</v>
      </c>
      <c r="C103" s="60">
        <f>C86+C102</f>
        <v>4216384.909999998</v>
      </c>
      <c r="D103" s="60">
        <f>(B103-C103)</f>
        <v>17209.27999999933</v>
      </c>
    </row>
    <row r="107" spans="1:1" ht="16">
      <c r="A107" s="62" t="s">
        <v>103</v>
      </c>
    </row>
  </sheetData>
  <mergeCells count="5">
    <mergeCell ref="A1:D1"/>
    <mergeCell ref="A2:D2"/>
    <mergeCell ref="A3:D3"/>
    <mergeCell ref="B5:D5"/>
    <mergeCell ref="A107:D10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