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kumar97/dev/teps/app/src/test/resources/CrbReportsPlugin/Template/"/>
    </mc:Choice>
  </mc:AlternateContent>
  <bookViews>
    <workbookView xWindow="3880" yWindow="2200" windowWidth="28040" windowHeight="17440" activeTab="0"/>
  </bookViews>
  <sheets>
    <sheet name="Sheet1" sheetId="1" r:id="rId2"/>
  </sheets>
  <definedNames/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2" i="1" l="1"/>
</calcChain>
</file>

<file path=xl/sharedStrings.xml><?xml version="1.0" encoding="utf-8"?>
<sst xmlns="http://schemas.openxmlformats.org/spreadsheetml/2006/main" count="92" uniqueCount="80">
  <si>
    <t>Profit and Loss by Class</t>
  </si>
  <si>
    <t>LOHO</t>
  </si>
  <si>
    <t>March 2026</t>
  </si>
  <si>
    <t>Income</t>
  </si>
  <si>
    <t>Donations</t>
  </si>
  <si>
    <t>Restricted HH Donations</t>
  </si>
  <si>
    <t>Unrestricted Donations</t>
  </si>
  <si>
    <t>Restricted LTM Donations</t>
  </si>
  <si>
    <t>Total for Donations</t>
  </si>
  <si>
    <t>Rent Income</t>
  </si>
  <si>
    <t>LIHHS Rent</t>
  </si>
  <si>
    <t>Total for Rent Income</t>
  </si>
  <si>
    <t>Uncategorized Income</t>
  </si>
  <si>
    <t>Total for Income</t>
  </si>
  <si>
    <t>Cost of Goods Sold</t>
  </si>
  <si>
    <t>Gross Profit</t>
  </si>
  <si>
    <t>Expenses</t>
  </si>
  <si>
    <t>Dues and Fees</t>
  </si>
  <si>
    <t>Education</t>
  </si>
  <si>
    <t>Education and Training</t>
  </si>
  <si>
    <t>Other Required AFH Costs</t>
  </si>
  <si>
    <t>Total for Education</t>
  </si>
  <si>
    <t>Events</t>
  </si>
  <si>
    <t>Food</t>
  </si>
  <si>
    <t>Health Insurance</t>
  </si>
  <si>
    <t>Loan Interest</t>
  </si>
  <si>
    <t>Maintenance</t>
  </si>
  <si>
    <t>Buildings</t>
  </si>
  <si>
    <t>Grounds</t>
  </si>
  <si>
    <t>Total for Maintenance</t>
  </si>
  <si>
    <t>Payroll</t>
  </si>
  <si>
    <t>Employer Taxes</t>
  </si>
  <si>
    <t>Salaries</t>
  </si>
  <si>
    <t>Total for Payroll</t>
  </si>
  <si>
    <t>Professional Services</t>
  </si>
  <si>
    <t>Real Estate Taxes</t>
  </si>
  <si>
    <t>Simple IRA</t>
  </si>
  <si>
    <t>Supplies &amp; Equipment</t>
  </si>
  <si>
    <t>Cottages</t>
  </si>
  <si>
    <t>Total for Supplies &amp; Equipment</t>
  </si>
  <si>
    <t>Supplies (Hamlet House)</t>
  </si>
  <si>
    <t>General</t>
  </si>
  <si>
    <t>Office</t>
  </si>
  <si>
    <t>Total for Supplies (Hamlet House)</t>
  </si>
  <si>
    <t>Utilities</t>
  </si>
  <si>
    <t>Electricity</t>
  </si>
  <si>
    <t>Internet</t>
  </si>
  <si>
    <t>Sewer</t>
  </si>
  <si>
    <t>Telephone</t>
  </si>
  <si>
    <t>Trash Removal</t>
  </si>
  <si>
    <t>TV</t>
  </si>
  <si>
    <t>Water</t>
  </si>
  <si>
    <t>Total for Utilities</t>
  </si>
  <si>
    <t>Appreciation</t>
  </si>
  <si>
    <t>General Appreciation</t>
  </si>
  <si>
    <t>Total for Appreciation</t>
  </si>
  <si>
    <t>Fundraising</t>
  </si>
  <si>
    <t>Insurance</t>
  </si>
  <si>
    <t>Marketing</t>
  </si>
  <si>
    <t>Travel/Staff</t>
  </si>
  <si>
    <t>Total for Expenses</t>
  </si>
  <si>
    <t>Net Operating Income</t>
  </si>
  <si>
    <t>Other Income</t>
  </si>
  <si>
    <t>Interest &amp; Dividend Income</t>
  </si>
  <si>
    <t>Unrealized Gains/(Losses)</t>
  </si>
  <si>
    <t>Total for Other Income</t>
  </si>
  <si>
    <t>Other Expenses</t>
  </si>
  <si>
    <t>Net Other Income</t>
  </si>
  <si>
    <t>Net Income</t>
  </si>
  <si>
    <t/>
  </si>
  <si>
    <t>Hamlet House</t>
  </si>
  <si>
    <t>Mar 2026</t>
  </si>
  <si>
    <t>Jan 1 - Mar 31 2026 (YTD)</t>
  </si>
  <si>
    <t>LOHO Unrestricted</t>
  </si>
  <si>
    <t>Restricted Donations</t>
  </si>
  <si>
    <t>Endowment</t>
  </si>
  <si>
    <t>Long Term Maintenance Fund</t>
  </si>
  <si>
    <t>Total for Restricted Donations</t>
  </si>
  <si>
    <t>Total</t>
  </si>
  <si>
    <t>Accrual Basis Wednesday, April 08, 2026 11:41 PM GMTZ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</si>
</sst>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$#,##0.00"/>
    <numFmt numFmtId="178" formatCode="#,##0.00"/>
  </numFmts>
  <fonts count="9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</border>
    <border>
      <left/>
      <right/>
      <top style="thin">
        <color auto="1"/>
      </top>
      <bottom/>
    </border>
    <border>
      <left/>
      <right/>
      <top style="thin">
        <color auto="1"/>
      </top>
      <bottom style="thin">
        <color auto="1"/>
      </bottom>
    </border>
  </borders>
  <cellStyleXfs count="2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1">
      <alignment/>
      <protection/>
    </xf>
    <xf numFmtId="0" fontId="2" fillId="0" borderId="0">
      <alignment/>
      <protection/>
    </xf>
    <xf numFmtId="0" fontId="2" fillId="0" borderId="2">
      <alignment/>
      <protection/>
    </xf>
  </cellStyleXfs>
  <cellXfs count="51">
    <xf numFmtId="0" fontId="0" fillId="0" borderId="0" xfId="0"/>
    <xf numFmtId="0" fontId="2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3" fillId="0" borderId="0" xfId="0" applyFont="1" applyAlignment="1">
      <alignment horizontal="left" indent="2"/>
    </xf>
    <xf numFmtId="178" fontId="0" fillId="0" borderId="0" xfId="0" applyNumberFormat="1"/>
    <xf numFmtId="178" fontId="3" fillId="0" borderId="0" xfId="0" applyNumberFormat="1" applyFont="1"/>
    <xf numFmtId="0" fontId="2" fillId="0" borderId="0" xfId="0" applyFont="1" applyAlignment="1">
      <alignment horizontal="left" indent="1"/>
    </xf>
    <xf numFmtId="0" fontId="4" fillId="0" borderId="0" xfId="0" applyFont="1" applyAlignment="1">
      <alignment horizontal="left" indent="1"/>
    </xf>
    <xf numFmtId="177" fontId="0" fillId="0" borderId="0" xfId="0" applyNumberFormat="1"/>
    <xf numFmtId="177" fontId="2" fillId="0" borderId="0" xfId="0" applyNumberFormat="1" applyFont="1"/>
    <xf numFmtId="177" fontId="2" fillId="0" borderId="2" xfId="0" applyNumberFormat="1" applyFont="1" applyBorder="1"/>
    <xf numFmtId="177" fontId="4" fillId="0" borderId="2" xfId="0" applyNumberFormat="1" applyFont="1" applyBorder="1"/>
    <xf numFmtId="178" fontId="2" fillId="0" borderId="0" xfId="0" applyNumberFormat="1" applyFont="1"/>
    <xf numFmtId="178" fontId="2" fillId="0" borderId="2" xfId="0" applyNumberFormat="1" applyFont="1" applyBorder="1"/>
    <xf numFmtId="178" fontId="4" fillId="0" borderId="2" xfId="0" applyNumberFormat="1" applyFont="1" applyBorder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77" fontId="4" fillId="0" borderId="3" xfId="0" applyNumberFormat="1" applyFont="1" applyBorder="1"/>
    <xf numFmtId="0" fontId="2" fillId="0" borderId="1" xfId="20">
      <alignment/>
      <protection/>
    </xf>
    <xf numFmtId="0" fontId="5" fillId="0" borderId="1" xfId="20" applyFont="1">
      <alignment/>
      <protection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5" fillId="0" borderId="1" xfId="20" applyFont="1" applyAlignment="1">
      <alignment wrapText="1"/>
      <protection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wrapText="1" indent="2"/>
    </xf>
    <xf numFmtId="0" fontId="4" fillId="0" borderId="0" xfId="0" applyFont="1" applyAlignment="1">
      <alignment horizontal="left" wrapText="1" indent="1"/>
    </xf>
    <xf numFmtId="0" fontId="4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5" fillId="0" borderId="1" xfId="20" applyFont="1" applyBorder="1" applyAlignment="1">
      <alignment wrapText="1"/>
      <protection/>
    </xf>
    <xf numFmtId="0" fontId="5" fillId="0" borderId="1" xfId="20" applyFont="1" applyBorder="1" applyAlignment="1">
      <alignment horizontal="center" wrapText="1"/>
      <protection/>
    </xf>
    <xf numFmtId="0" fontId="5" fillId="0" borderId="1" xfId="20" applyFont="1" applyBorder="1">
      <alignment/>
      <protection/>
    </xf>
    <xf numFmtId="0" fontId="5" fillId="0" borderId="1" xfId="20" applyFont="1" applyBorder="1" applyAlignment="1">
      <alignment horizontal="center"/>
      <protection/>
    </xf>
    <xf numFmtId="0" fontId="5" fillId="0" borderId="3" xfId="20" applyFont="1" applyBorder="1">
      <alignment/>
      <protection/>
    </xf>
    <xf numFmtId="0" fontId="5" fillId="0" borderId="3" xfId="20" applyFont="1" applyBorder="1" applyAlignment="1">
      <alignment wrapText="1"/>
      <protection/>
    </xf>
    <xf numFmtId="0" fontId="3" fillId="0" borderId="0" xfId="0" applyFont="1" applyAlignment="1">
      <alignment wrapText="1"/>
    </xf>
    <xf numFmtId="178" fontId="3" fillId="0" borderId="0" xfId="0" applyNumberFormat="1" applyFont="1" applyAlignment="1">
      <alignment wrapText="1"/>
    </xf>
    <xf numFmtId="178" fontId="4" fillId="0" borderId="2" xfId="0" applyNumberFormat="1" applyFont="1" applyBorder="1" applyAlignment="1">
      <alignment wrapText="1"/>
    </xf>
    <xf numFmtId="0" fontId="5" fillId="0" borderId="3" xfId="20" applyFont="1" applyBorder="1" applyAlignment="1">
      <alignment horizontal="center" wrapText="1"/>
      <protection/>
    </xf>
    <xf numFmtId="177" fontId="4" fillId="0" borderId="2" xfId="0" applyNumberFormat="1" applyFont="1" applyBorder="1" applyAlignment="1">
      <alignment wrapText="1"/>
    </xf>
    <xf numFmtId="177" fontId="4" fillId="0" borderId="3" xfId="0" applyNumberFormat="1" applyFont="1" applyBorder="1" applyAlignment="1">
      <alignment wrapText="1"/>
    </xf>
    <xf numFmtId="0" fontId="3" fillId="0" borderId="0" xfId="0" applyFont="1" applyAlignment="1">
      <alignment horizontal="center" wrapText="1"/>
    </xf>
  </cellXfs>
  <cellStyles count="9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HeaderCellStyle" xfId="20"/>
    <cellStyle name="GroupedCellStyle" xfId="21"/>
    <cellStyle name="TotalCellStyle" xfId="2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8D4B3FEF-A70D-B944-82F4-C9836B181100}">
  <dimension ref="A1:O76"/>
  <sheetViews>
    <sheetView tabSelected="1" workbookViewId="0" topLeftCell="A1"/>
  </sheetViews>
  <sheetFormatPr defaultColWidth="11.255" defaultRowHeight="16"/>
  <cols>
    <col min="1" max="1" width="29" style="37" customWidth="1"/>
    <col min="2" max="2" width="16.125" style="37" customWidth="1"/>
    <col min="3" max="3" width="22.125" style="37" customWidth="1"/>
    <col min="4" max="4" width="16.125" style="37" customWidth="1"/>
    <col min="5" max="5" width="22.125" style="37" customWidth="1"/>
    <col min="6" max="6" width="7.5" style="37" customWidth="1"/>
    <col min="7" max="7" width="22.125" style="37" customWidth="1"/>
    <col min="8" max="8" width="7.5" style="37" customWidth="1"/>
    <col min="9" max="9" width="22.125" style="37" customWidth="1"/>
    <col min="10" max="10" width="8.375" style="37" customWidth="1"/>
    <col min="11" max="11" width="22.125" style="37" customWidth="1"/>
    <col min="12" max="12" width="8.375" style="37" customWidth="1"/>
    <col min="13" max="13" width="22.125" style="37" customWidth="1"/>
    <col min="14" max="14" width="16.125" style="37" customWidth="1"/>
    <col min="15" max="15" width="22.125" style="37" customWidth="1"/>
  </cols>
  <sheetData>
    <row r="1" spans="1:1" ht="16">
      <c r="A1" s="28" t="s">
        <v>0</v>
      </c>
    </row>
    <row r="2" spans="1:1" ht="16">
      <c r="A2" s="29" t="s">
        <v>1</v>
      </c>
    </row>
    <row r="3" spans="1:1" ht="16">
      <c r="A3" s="30" t="s">
        <v>2</v>
      </c>
    </row>
    <row r="5" spans="1:14" ht="16">
      <c r="A5" s="39" t="s">
        <v>69</v>
      </c>
      <c r="B5" s="39" t="s">
        <v>70</v>
      </c>
      <c r="D5" s="39" t="s">
        <v>73</v>
      </c>
      <c r="F5" s="39" t="s">
        <v>74</v>
      </c>
      <c r="H5" s="39" t="s">
        <v>75</v>
      </c>
      <c r="J5" s="39" t="s">
        <v>76</v>
      </c>
      <c r="L5" s="39" t="s">
        <v>77</v>
      </c>
      <c r="N5" s="39" t="s">
        <v>78</v>
      </c>
    </row>
    <row r="6" spans="2:15" ht="16">
      <c r="B6" s="47" t="s">
        <v>71</v>
      </c>
      <c r="C6" s="39" t="s">
        <v>72</v>
      </c>
      <c r="D6" s="47" t="s">
        <v>71</v>
      </c>
      <c r="E6" s="39" t="s">
        <v>72</v>
      </c>
      <c r="F6" s="47" t="s">
        <v>71</v>
      </c>
      <c r="G6" s="39" t="s">
        <v>72</v>
      </c>
      <c r="H6" s="47" t="s">
        <v>71</v>
      </c>
      <c r="I6" s="39" t="s">
        <v>72</v>
      </c>
      <c r="J6" s="47" t="s">
        <v>71</v>
      </c>
      <c r="K6" s="39" t="s">
        <v>72</v>
      </c>
      <c r="L6" s="47" t="s">
        <v>71</v>
      </c>
      <c r="M6" s="39" t="s">
        <v>72</v>
      </c>
      <c r="N6" s="47" t="s">
        <v>71</v>
      </c>
      <c r="O6" s="39" t="s">
        <v>72</v>
      </c>
    </row>
    <row r="7" spans="1:13" ht="16">
      <c r="A7" s="32" t="s">
        <v>3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</row>
    <row r="8" spans="1:15" ht="16">
      <c r="A8" s="33" t="s">
        <v>4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</row>
    <row r="9" spans="1:15" ht="16">
      <c r="A9" s="34" t="s">
        <v>5</v>
      </c>
      <c r="B9" s="45">
        <v>150.0</v>
      </c>
      <c r="C9" s="45">
        <v>2200.0</v>
      </c>
      <c r="D9" s="44"/>
      <c r="E9" s="44"/>
      <c r="F9" s="44"/>
      <c r="G9" s="44"/>
      <c r="H9" s="44"/>
      <c r="I9" s="44"/>
      <c r="J9" s="44"/>
      <c r="K9" s="44"/>
      <c r="L9" s="44"/>
      <c r="M9" s="44"/>
      <c r="N9" s="45">
        <f>B9+D9+L9</f>
        <v>150.0</v>
      </c>
      <c r="O9" s="45">
        <f>C9+E9+M9</f>
        <v>2200.0</v>
      </c>
    </row>
    <row r="10" spans="1:15" ht="16">
      <c r="A10" s="34" t="s">
        <v>6</v>
      </c>
      <c r="B10" s="44"/>
      <c r="C10" s="44"/>
      <c r="D10" s="45">
        <v>100.0</v>
      </c>
      <c r="E10" s="45">
        <v>2875.0</v>
      </c>
      <c r="F10" s="44"/>
      <c r="G10" s="44"/>
      <c r="H10" s="44"/>
      <c r="I10" s="44"/>
      <c r="J10" s="44"/>
      <c r="K10" s="44"/>
      <c r="L10" s="44"/>
      <c r="M10" s="44"/>
      <c r="N10" s="45">
        <f>B10+D10+L10</f>
        <v>100.0</v>
      </c>
      <c r="O10" s="45">
        <f>C10+E10+M10</f>
        <v>2875.0</v>
      </c>
    </row>
    <row r="11" spans="1:15" ht="16">
      <c r="A11" s="34" t="s">
        <v>7</v>
      </c>
      <c r="B11" s="44"/>
      <c r="C11" s="44"/>
      <c r="D11" s="44"/>
      <c r="E11" s="44"/>
      <c r="F11" s="44"/>
      <c r="G11" s="44"/>
      <c r="H11" s="44"/>
      <c r="I11" s="44"/>
      <c r="J11" s="44"/>
      <c r="K11" s="45">
        <v>100.0</v>
      </c>
      <c r="L11" s="44"/>
      <c r="M11" s="45">
        <f>K11+I11+G11</f>
        <v>100.0</v>
      </c>
      <c r="N11" s="44"/>
      <c r="O11" s="45">
        <f>C11+E11+M11</f>
        <v>100.0</v>
      </c>
    </row>
    <row r="12" spans="1:15" ht="16">
      <c r="A12" s="35" t="s">
        <v>8</v>
      </c>
      <c r="B12" s="46">
        <f>B8+B9+B10+B11</f>
        <v>150.0</v>
      </c>
      <c r="C12" s="46">
        <f>C8+C9+C10+C11</f>
        <v>2200.0</v>
      </c>
      <c r="D12" s="46">
        <f>D8+D9+D10+D11</f>
        <v>100.0</v>
      </c>
      <c r="E12" s="46">
        <f>E8+E9+E10+E11</f>
        <v>2875.0</v>
      </c>
      <c r="F12" s="46"/>
      <c r="G12" s="46"/>
      <c r="H12" s="46"/>
      <c r="I12" s="46"/>
      <c r="J12" s="46"/>
      <c r="K12" s="46">
        <f>K8+K9+K10+K11</f>
        <v>100.0</v>
      </c>
      <c r="L12" s="46"/>
      <c r="M12" s="46">
        <f>K12+I12+G12</f>
        <v>100.0</v>
      </c>
      <c r="N12" s="48">
        <f>B12+D12+L12</f>
        <v>250.0</v>
      </c>
      <c r="O12" s="48">
        <f>C12+E12+M12</f>
        <v>5175.0</v>
      </c>
    </row>
    <row r="13" spans="1:15" ht="16">
      <c r="A13" s="33" t="s">
        <v>9</v>
      </c>
      <c r="B13" s="45">
        <v>60780.6</v>
      </c>
      <c r="C13" s="45">
        <v>181978.32</v>
      </c>
      <c r="D13" s="45">
        <v>25540.0</v>
      </c>
      <c r="E13" s="45">
        <v>76946.0</v>
      </c>
      <c r="F13" s="44"/>
      <c r="G13" s="44"/>
      <c r="H13" s="44"/>
      <c r="I13" s="44"/>
      <c r="J13" s="44"/>
      <c r="K13" s="44"/>
      <c r="L13" s="44"/>
      <c r="M13" s="44"/>
      <c r="N13" s="45">
        <f>B13+D13+L13</f>
        <v>86320.6</v>
      </c>
      <c r="O13" s="45">
        <f>C13+E13+M13</f>
        <v>258924.32</v>
      </c>
    </row>
    <row r="14" spans="1:15" ht="16">
      <c r="A14" s="34" t="s">
        <v>10</v>
      </c>
      <c r="B14" s="44"/>
      <c r="C14" s="44"/>
      <c r="D14" s="45">
        <v>708.0</v>
      </c>
      <c r="E14" s="45">
        <v>2124.0</v>
      </c>
      <c r="F14" s="44"/>
      <c r="G14" s="44"/>
      <c r="H14" s="44"/>
      <c r="I14" s="44"/>
      <c r="J14" s="44"/>
      <c r="K14" s="44"/>
      <c r="L14" s="44"/>
      <c r="M14" s="44"/>
      <c r="N14" s="45">
        <f>B14+D14+L14</f>
        <v>708.0</v>
      </c>
      <c r="O14" s="45">
        <f>C14+E14+M14</f>
        <v>2124.0</v>
      </c>
    </row>
    <row r="15" spans="1:15" ht="16">
      <c r="A15" s="35" t="s">
        <v>11</v>
      </c>
      <c r="B15" s="46">
        <f>B13+B14</f>
        <v>60780.6</v>
      </c>
      <c r="C15" s="46">
        <f>C13+C14</f>
        <v>181978.32</v>
      </c>
      <c r="D15" s="46">
        <f>D13+D14</f>
        <v>26248.0</v>
      </c>
      <c r="E15" s="46">
        <f>E13+E14</f>
        <v>79070.0</v>
      </c>
      <c r="F15" s="46"/>
      <c r="G15" s="46"/>
      <c r="H15" s="46"/>
      <c r="I15" s="46"/>
      <c r="J15" s="46"/>
      <c r="K15" s="46"/>
      <c r="L15" s="46"/>
      <c r="M15" s="46"/>
      <c r="N15" s="48">
        <f>B15+D15+L15</f>
        <v>87028.6</v>
      </c>
      <c r="O15" s="48">
        <f>C15+E15+M15</f>
        <v>261048.32</v>
      </c>
    </row>
    <row r="16" spans="1:15" ht="16">
      <c r="A16" s="33" t="s">
        <v>12</v>
      </c>
      <c r="B16" s="44"/>
      <c r="C16" s="45">
        <v>0</v>
      </c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5">
        <f>C16+E16+M16</f>
        <v>0.0</v>
      </c>
    </row>
    <row r="17" spans="1:15" ht="16">
      <c r="A17" s="36" t="s">
        <v>13</v>
      </c>
      <c r="B17" s="46">
        <f>B12+B15+B16</f>
        <v>60930.6</v>
      </c>
      <c r="C17" s="46">
        <f>C12+C15+C16</f>
        <v>184178.32</v>
      </c>
      <c r="D17" s="46">
        <f>D12+D15+D16</f>
        <v>26348.0</v>
      </c>
      <c r="E17" s="46">
        <f>E12+E15+E16</f>
        <v>81945.0</v>
      </c>
      <c r="F17" s="46"/>
      <c r="G17" s="46"/>
      <c r="H17" s="46"/>
      <c r="I17" s="46"/>
      <c r="J17" s="46"/>
      <c r="K17" s="46">
        <f>K12+K15+K16</f>
        <v>100.0</v>
      </c>
      <c r="L17" s="46"/>
      <c r="M17" s="46">
        <f>K17+I17+G17</f>
        <v>100.0</v>
      </c>
      <c r="N17" s="48">
        <f>B17+D17+L17</f>
        <v>87278.6</v>
      </c>
      <c r="O17" s="48">
        <f>C17+E17+M17</f>
        <v>266223.32</v>
      </c>
    </row>
    <row r="18" spans="1:15" ht="16">
      <c r="A18" s="32" t="s">
        <v>14</v>
      </c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</row>
    <row r="19" spans="1:15" ht="16">
      <c r="A19" s="36" t="s">
        <v>15</v>
      </c>
      <c r="B19" s="46">
        <f>B17-B18</f>
        <v>60930.6</v>
      </c>
      <c r="C19" s="46">
        <f>C17-C18</f>
        <v>184178.32</v>
      </c>
      <c r="D19" s="46">
        <f>D17-D18</f>
        <v>26348.0</v>
      </c>
      <c r="E19" s="46">
        <f>E17-E18</f>
        <v>81945.0</v>
      </c>
      <c r="F19" s="46"/>
      <c r="G19" s="46"/>
      <c r="H19" s="46"/>
      <c r="I19" s="46"/>
      <c r="J19" s="46"/>
      <c r="K19" s="46">
        <f>K17-K18</f>
        <v>100.0</v>
      </c>
      <c r="L19" s="46"/>
      <c r="M19" s="46">
        <f>K19+I19+G19</f>
        <v>100.0</v>
      </c>
      <c r="N19" s="48">
        <f>B19+D19+L19</f>
        <v>87278.6</v>
      </c>
      <c r="O19" s="48">
        <f>C19+E19+M19</f>
        <v>266223.32</v>
      </c>
    </row>
    <row r="20" spans="1:13" ht="16">
      <c r="A20" s="32" t="s">
        <v>16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</row>
    <row r="21" spans="1:15" ht="16">
      <c r="A21" s="33" t="s">
        <v>17</v>
      </c>
      <c r="B21" s="45">
        <v>216.94</v>
      </c>
      <c r="C21" s="45">
        <v>3945.88</v>
      </c>
      <c r="D21" s="45">
        <v>2.16</v>
      </c>
      <c r="E21" s="45">
        <v>254.76</v>
      </c>
      <c r="F21" s="44"/>
      <c r="G21" s="44"/>
      <c r="H21" s="44"/>
      <c r="I21" s="44"/>
      <c r="J21" s="44"/>
      <c r="K21" s="44"/>
      <c r="L21" s="44"/>
      <c r="M21" s="44"/>
      <c r="N21" s="45">
        <f>B21+D21+L21</f>
        <v>219.1</v>
      </c>
      <c r="O21" s="45">
        <f>C21+E21+M21</f>
        <v>4200.64</v>
      </c>
    </row>
    <row r="22" spans="1:15" ht="16">
      <c r="A22" s="33" t="s">
        <v>18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</row>
    <row r="23" spans="1:15" ht="16">
      <c r="A23" s="34" t="s">
        <v>19</v>
      </c>
      <c r="B23" s="45">
        <v>274.84</v>
      </c>
      <c r="C23" s="45">
        <v>499.44</v>
      </c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5">
        <f>B23+D23+L23</f>
        <v>274.84</v>
      </c>
      <c r="O23" s="45">
        <f>C23+E23+M23</f>
        <v>499.44</v>
      </c>
    </row>
    <row r="24" spans="1:15" ht="16">
      <c r="A24" s="34" t="s">
        <v>20</v>
      </c>
      <c r="B24" s="45">
        <v>145.0</v>
      </c>
      <c r="C24" s="45">
        <v>145.0</v>
      </c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5">
        <f>B24+D24+L24</f>
        <v>145.0</v>
      </c>
      <c r="O24" s="45">
        <f>C24+E24+M24</f>
        <v>145.0</v>
      </c>
    </row>
    <row r="25" spans="1:15" ht="16">
      <c r="A25" s="35" t="s">
        <v>21</v>
      </c>
      <c r="B25" s="46">
        <f>B22+B23+B24</f>
        <v>419.84</v>
      </c>
      <c r="C25" s="46">
        <f>C22+C23+C24</f>
        <v>644.44</v>
      </c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8">
        <f>B25+D25+L25</f>
        <v>419.84</v>
      </c>
      <c r="O25" s="48">
        <f>C25+E25+M25</f>
        <v>644.44</v>
      </c>
    </row>
    <row r="26" spans="1:15" ht="16">
      <c r="A26" s="33" t="s">
        <v>22</v>
      </c>
      <c r="B26" s="44"/>
      <c r="C26" s="45">
        <v>35.86</v>
      </c>
      <c r="D26" s="45">
        <v>26.58</v>
      </c>
      <c r="E26" s="45">
        <v>60.77</v>
      </c>
      <c r="F26" s="44"/>
      <c r="G26" s="44"/>
      <c r="H26" s="44"/>
      <c r="I26" s="44"/>
      <c r="J26" s="44"/>
      <c r="K26" s="44"/>
      <c r="L26" s="44"/>
      <c r="M26" s="44"/>
      <c r="N26" s="45">
        <f>B26+D26+L26</f>
        <v>26.58</v>
      </c>
      <c r="O26" s="45">
        <f>C26+E26+M26</f>
        <v>96.63</v>
      </c>
    </row>
    <row r="27" spans="1:15" ht="16">
      <c r="A27" s="33" t="s">
        <v>23</v>
      </c>
      <c r="B27" s="45">
        <v>242.48</v>
      </c>
      <c r="C27" s="45">
        <v>4137.59</v>
      </c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5">
        <f>B27+D27+L27</f>
        <v>242.48</v>
      </c>
      <c r="O27" s="45">
        <f>C27+E27+M27</f>
        <v>4137.59</v>
      </c>
    </row>
    <row r="28" spans="1:15" ht="16">
      <c r="A28" s="33" t="s">
        <v>24</v>
      </c>
      <c r="B28" s="45">
        <v>1796.32</v>
      </c>
      <c r="C28" s="45">
        <v>4318.01</v>
      </c>
      <c r="D28" s="45">
        <v>359.44</v>
      </c>
      <c r="E28" s="45">
        <v>898.6</v>
      </c>
      <c r="F28" s="44"/>
      <c r="G28" s="44"/>
      <c r="H28" s="44"/>
      <c r="I28" s="44"/>
      <c r="J28" s="44"/>
      <c r="K28" s="44"/>
      <c r="L28" s="44"/>
      <c r="M28" s="44"/>
      <c r="N28" s="45">
        <f>B28+D28+L28</f>
        <v>2155.7599999999998</v>
      </c>
      <c r="O28" s="45">
        <f>C28+E28+M28</f>
        <v>5216.610000000001</v>
      </c>
    </row>
    <row r="29" spans="1:15" ht="16">
      <c r="A29" s="33" t="s">
        <v>25</v>
      </c>
      <c r="B29" s="45">
        <v>2736.46</v>
      </c>
      <c r="C29" s="45">
        <v>8209.38</v>
      </c>
      <c r="D29" s="45">
        <v>3969.59</v>
      </c>
      <c r="E29" s="45">
        <v>12938.61</v>
      </c>
      <c r="F29" s="44"/>
      <c r="G29" s="44"/>
      <c r="H29" s="44"/>
      <c r="I29" s="44"/>
      <c r="J29" s="44"/>
      <c r="K29" s="44"/>
      <c r="L29" s="44"/>
      <c r="M29" s="44"/>
      <c r="N29" s="45">
        <f>B29+D29+L29</f>
        <v>6706.05</v>
      </c>
      <c r="O29" s="45">
        <f>C29+E29+M29</f>
        <v>21147.989999999998</v>
      </c>
    </row>
    <row r="30" spans="1:15" ht="16">
      <c r="A30" s="33" t="s">
        <v>26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</row>
    <row r="31" spans="1:15" ht="16">
      <c r="A31" s="34" t="s">
        <v>27</v>
      </c>
      <c r="B31" s="45">
        <v>657.02</v>
      </c>
      <c r="C31" s="45">
        <v>2362.39</v>
      </c>
      <c r="D31" s="45">
        <v>6167.4</v>
      </c>
      <c r="E31" s="45">
        <v>9944.43</v>
      </c>
      <c r="F31" s="44"/>
      <c r="G31" s="44"/>
      <c r="H31" s="44"/>
      <c r="I31" s="44"/>
      <c r="J31" s="44"/>
      <c r="K31" s="44"/>
      <c r="L31" s="44"/>
      <c r="M31" s="44"/>
      <c r="N31" s="45">
        <f>B31+D31+L31</f>
        <v>6824.42</v>
      </c>
      <c r="O31" s="45">
        <v>13558.22</v>
      </c>
    </row>
    <row r="32" spans="1:15" ht="16">
      <c r="A32" s="34" t="s">
        <v>28</v>
      </c>
      <c r="B32" s="44"/>
      <c r="C32" s="44"/>
      <c r="D32" s="45">
        <v>433.4</v>
      </c>
      <c r="E32" s="45">
        <v>902.52</v>
      </c>
      <c r="F32" s="44"/>
      <c r="G32" s="44"/>
      <c r="H32" s="44"/>
      <c r="I32" s="44"/>
      <c r="J32" s="44"/>
      <c r="K32" s="44"/>
      <c r="L32" s="44"/>
      <c r="M32" s="44"/>
      <c r="N32" s="45">
        <f>B32+D32+L32</f>
        <v>433.4</v>
      </c>
      <c r="O32" s="45">
        <f>C32+E32+M32</f>
        <v>902.52</v>
      </c>
    </row>
    <row r="33" spans="1:15" ht="16">
      <c r="A33" s="35" t="s">
        <v>29</v>
      </c>
      <c r="B33" s="46">
        <f>B30+B31+B32</f>
        <v>657.02</v>
      </c>
      <c r="C33" s="46">
        <f>C30+C31+C32</f>
        <v>2362.39</v>
      </c>
      <c r="D33" s="46">
        <f>D30+D31+D32</f>
        <v>6600.799999999999</v>
      </c>
      <c r="E33" s="46">
        <f>E30+E31+E32</f>
        <v>10846.95</v>
      </c>
      <c r="F33" s="46"/>
      <c r="G33" s="46"/>
      <c r="H33" s="46"/>
      <c r="I33" s="46"/>
      <c r="J33" s="46"/>
      <c r="K33" s="46"/>
      <c r="L33" s="46"/>
      <c r="M33" s="46"/>
      <c r="N33" s="48">
        <f>B33+D33+L33</f>
        <v>7257.82</v>
      </c>
      <c r="O33" s="48">
        <v>14460.74</v>
      </c>
    </row>
    <row r="34" spans="1:15" ht="16">
      <c r="A34" s="33" t="s">
        <v>30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</row>
    <row r="35" spans="1:15" ht="16">
      <c r="A35" s="34" t="s">
        <v>31</v>
      </c>
      <c r="B35" s="45">
        <v>3762.12</v>
      </c>
      <c r="C35" s="45">
        <v>10631.25</v>
      </c>
      <c r="D35" s="45">
        <v>419.81</v>
      </c>
      <c r="E35" s="45">
        <v>1222.87</v>
      </c>
      <c r="F35" s="44"/>
      <c r="G35" s="44"/>
      <c r="H35" s="44"/>
      <c r="I35" s="44"/>
      <c r="J35" s="44"/>
      <c r="K35" s="44"/>
      <c r="L35" s="44"/>
      <c r="M35" s="44"/>
      <c r="N35" s="45">
        <f>B35+D35+L35</f>
        <v>4181.93</v>
      </c>
      <c r="O35" s="45">
        <f>C35+E35+M35</f>
        <v>11854.119999999999</v>
      </c>
    </row>
    <row r="36" spans="1:15" ht="16">
      <c r="A36" s="34" t="s">
        <v>32</v>
      </c>
      <c r="B36" s="45">
        <v>36666.3</v>
      </c>
      <c r="C36" s="45">
        <v>108993.39</v>
      </c>
      <c r="D36" s="45">
        <v>4892.72</v>
      </c>
      <c r="E36" s="45">
        <v>14498.16</v>
      </c>
      <c r="F36" s="44"/>
      <c r="G36" s="44"/>
      <c r="H36" s="44"/>
      <c r="I36" s="44"/>
      <c r="J36" s="44"/>
      <c r="K36" s="44"/>
      <c r="L36" s="44"/>
      <c r="M36" s="44"/>
      <c r="N36" s="45">
        <f>B36+D36+L36</f>
        <v>41559.020000000004</v>
      </c>
      <c r="O36" s="45">
        <f>C36+E36+M36</f>
        <v>123491.55</v>
      </c>
    </row>
    <row r="37" spans="1:15" ht="16">
      <c r="A37" s="35" t="s">
        <v>33</v>
      </c>
      <c r="B37" s="46">
        <f>B34+B35+B36</f>
        <v>40428.420000000006</v>
      </c>
      <c r="C37" s="46">
        <f>C34+C35+C36</f>
        <v>119624.64</v>
      </c>
      <c r="D37" s="46">
        <f>D34+D35+D36</f>
        <v>5312.530000000001</v>
      </c>
      <c r="E37" s="46">
        <f>E34+E35+E36</f>
        <v>15721.029999999999</v>
      </c>
      <c r="F37" s="46"/>
      <c r="G37" s="46"/>
      <c r="H37" s="46"/>
      <c r="I37" s="46"/>
      <c r="J37" s="46"/>
      <c r="K37" s="46"/>
      <c r="L37" s="46"/>
      <c r="M37" s="46"/>
      <c r="N37" s="48">
        <f>B37+D37+L37</f>
        <v>45740.950000000004</v>
      </c>
      <c r="O37" s="48">
        <f>C37+E37+M37</f>
        <v>135345.66999999998</v>
      </c>
    </row>
    <row r="38" spans="1:15" ht="16">
      <c r="A38" s="33" t="s">
        <v>34</v>
      </c>
      <c r="B38" s="45">
        <v>377.05</v>
      </c>
      <c r="C38" s="45">
        <v>1387.58</v>
      </c>
      <c r="D38" s="45">
        <v>581.01</v>
      </c>
      <c r="E38" s="45">
        <v>1435.51</v>
      </c>
      <c r="F38" s="44"/>
      <c r="G38" s="44"/>
      <c r="H38" s="44"/>
      <c r="I38" s="44"/>
      <c r="J38" s="44"/>
      <c r="K38" s="44"/>
      <c r="L38" s="44"/>
      <c r="M38" s="44"/>
      <c r="N38" s="45">
        <f>B38+D38+L38</f>
        <v>958.06</v>
      </c>
      <c r="O38" s="45">
        <f>C38+E38+M38</f>
        <v>2823.09</v>
      </c>
    </row>
    <row r="39" spans="1:15" ht="16">
      <c r="A39" s="33" t="s">
        <v>35</v>
      </c>
      <c r="B39" s="45">
        <v>62.0</v>
      </c>
      <c r="C39" s="45">
        <v>62.0</v>
      </c>
      <c r="D39" s="45">
        <v>10420.55</v>
      </c>
      <c r="E39" s="45">
        <v>10420.55</v>
      </c>
      <c r="F39" s="44"/>
      <c r="G39" s="44"/>
      <c r="H39" s="44"/>
      <c r="I39" s="44"/>
      <c r="J39" s="44"/>
      <c r="K39" s="44"/>
      <c r="L39" s="44"/>
      <c r="M39" s="44"/>
      <c r="N39" s="45">
        <f>B39+D39+L39</f>
        <v>10482.55</v>
      </c>
      <c r="O39" s="45">
        <f>C39+E39+M39</f>
        <v>10482.55</v>
      </c>
    </row>
    <row r="40" spans="1:15" ht="16">
      <c r="A40" s="33" t="s">
        <v>36</v>
      </c>
      <c r="B40" s="45">
        <v>1089.81</v>
      </c>
      <c r="C40" s="45">
        <v>3259.63</v>
      </c>
      <c r="D40" s="45">
        <v>144.08</v>
      </c>
      <c r="E40" s="45">
        <v>432.24</v>
      </c>
      <c r="F40" s="44"/>
      <c r="G40" s="44"/>
      <c r="H40" s="44"/>
      <c r="I40" s="44"/>
      <c r="J40" s="44"/>
      <c r="K40" s="44"/>
      <c r="L40" s="44"/>
      <c r="M40" s="44"/>
      <c r="N40" s="45">
        <f>B40+D40+L40</f>
        <v>1233.8899999999999</v>
      </c>
      <c r="O40" s="45">
        <f>C40+E40+M40</f>
        <v>3691.87</v>
      </c>
    </row>
    <row r="41" spans="1:15" ht="16">
      <c r="A41" s="33" t="s">
        <v>37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</row>
    <row r="42" spans="1:15" ht="16">
      <c r="A42" s="34" t="s">
        <v>38</v>
      </c>
      <c r="B42" s="44"/>
      <c r="C42" s="44"/>
      <c r="D42" s="45">
        <v>288.35</v>
      </c>
      <c r="E42" s="45">
        <v>518.36</v>
      </c>
      <c r="F42" s="44"/>
      <c r="G42" s="44"/>
      <c r="H42" s="44"/>
      <c r="I42" s="44"/>
      <c r="J42" s="44"/>
      <c r="K42" s="44"/>
      <c r="L42" s="44"/>
      <c r="M42" s="44"/>
      <c r="N42" s="45">
        <f>B42+D42+L42</f>
        <v>288.35</v>
      </c>
      <c r="O42" s="45">
        <f>C42+E42+M42</f>
        <v>518.36</v>
      </c>
    </row>
    <row r="43" spans="1:15" ht="16">
      <c r="A43" s="35" t="s">
        <v>39</v>
      </c>
      <c r="B43" s="46"/>
      <c r="C43" s="46"/>
      <c r="D43" s="46">
        <f>D41+D42</f>
        <v>288.35</v>
      </c>
      <c r="E43" s="46">
        <f>E41+E42</f>
        <v>518.36</v>
      </c>
      <c r="F43" s="46"/>
      <c r="G43" s="46"/>
      <c r="H43" s="46"/>
      <c r="I43" s="46"/>
      <c r="J43" s="46"/>
      <c r="K43" s="46"/>
      <c r="L43" s="46"/>
      <c r="M43" s="46"/>
      <c r="N43" s="48">
        <f>B43+D43+L43</f>
        <v>288.35</v>
      </c>
      <c r="O43" s="48">
        <f>C43+E43+M43</f>
        <v>518.36</v>
      </c>
    </row>
    <row r="44" spans="1:15" ht="16">
      <c r="A44" s="33" t="s">
        <v>40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</row>
    <row r="45" spans="1:15" ht="16">
      <c r="A45" s="34" t="s">
        <v>41</v>
      </c>
      <c r="B45" s="45">
        <v>604.79</v>
      </c>
      <c r="C45" s="45">
        <v>1818.87</v>
      </c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5">
        <f>B45+D45+L45</f>
        <v>604.79</v>
      </c>
      <c r="O45" s="45">
        <f>C45+E45+M45</f>
        <v>1818.87</v>
      </c>
    </row>
    <row r="46" spans="1:15" ht="16">
      <c r="A46" s="34" t="s">
        <v>42</v>
      </c>
      <c r="B46" s="45">
        <v>20.03</v>
      </c>
      <c r="C46" s="45">
        <v>601.48</v>
      </c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5">
        <f>B46+D46+L46</f>
        <v>20.03</v>
      </c>
      <c r="O46" s="45">
        <f>C46+E46+M46</f>
        <v>601.48</v>
      </c>
    </row>
    <row r="47" spans="1:15" ht="16">
      <c r="A47" s="35" t="s">
        <v>43</v>
      </c>
      <c r="B47" s="46">
        <f>B44+B45+B46</f>
        <v>624.8199999999999</v>
      </c>
      <c r="C47" s="46">
        <f>C44+C45+C46</f>
        <v>2420.35</v>
      </c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8">
        <f>B47+D47+L47</f>
        <v>624.8199999999999</v>
      </c>
      <c r="O47" s="48">
        <f>C47+E47+M47</f>
        <v>2420.35</v>
      </c>
    </row>
    <row r="48" spans="1:15" ht="16">
      <c r="A48" s="33" t="s">
        <v>44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</row>
    <row r="49" spans="1:15" ht="16">
      <c r="A49" s="34" t="s">
        <v>45</v>
      </c>
      <c r="B49" s="45">
        <v>756.56</v>
      </c>
      <c r="C49" s="45">
        <v>2550.65</v>
      </c>
      <c r="D49" s="45">
        <v>273.16</v>
      </c>
      <c r="E49" s="45">
        <v>942.12</v>
      </c>
      <c r="F49" s="44"/>
      <c r="G49" s="44"/>
      <c r="H49" s="44"/>
      <c r="I49" s="44"/>
      <c r="J49" s="44"/>
      <c r="K49" s="44"/>
      <c r="L49" s="44"/>
      <c r="M49" s="44"/>
      <c r="N49" s="45">
        <f>B49+D49+L49</f>
        <v>1029.72</v>
      </c>
      <c r="O49" s="45">
        <f>C49+E49+M49</f>
        <v>3492.77</v>
      </c>
    </row>
    <row r="50" spans="1:15" ht="16">
      <c r="A50" s="34" t="s">
        <v>46</v>
      </c>
      <c r="B50" s="45">
        <v>145.0</v>
      </c>
      <c r="C50" s="45">
        <v>435.0</v>
      </c>
      <c r="D50" s="45">
        <v>50.0</v>
      </c>
      <c r="E50" s="45">
        <v>150.0</v>
      </c>
      <c r="F50" s="44"/>
      <c r="G50" s="44"/>
      <c r="H50" s="44"/>
      <c r="I50" s="44"/>
      <c r="J50" s="44"/>
      <c r="K50" s="44"/>
      <c r="L50" s="44"/>
      <c r="M50" s="44"/>
      <c r="N50" s="45">
        <f>B50+D50+L50</f>
        <v>195.0</v>
      </c>
      <c r="O50" s="45">
        <f>C50+E50+M50</f>
        <v>585.0</v>
      </c>
    </row>
    <row r="51" spans="1:15" ht="16">
      <c r="A51" s="34" t="s">
        <v>47</v>
      </c>
      <c r="B51" s="45">
        <v>257.5</v>
      </c>
      <c r="C51" s="45">
        <v>902.5</v>
      </c>
      <c r="D51" s="45">
        <v>1596.5</v>
      </c>
      <c r="E51" s="45">
        <v>4587.5</v>
      </c>
      <c r="F51" s="44"/>
      <c r="G51" s="44"/>
      <c r="H51" s="44"/>
      <c r="I51" s="44"/>
      <c r="J51" s="44"/>
      <c r="K51" s="44"/>
      <c r="L51" s="44"/>
      <c r="M51" s="44"/>
      <c r="N51" s="45">
        <f>B51+D51+L51</f>
        <v>1854.0</v>
      </c>
      <c r="O51" s="45">
        <f>C51+E51+M51</f>
        <v>5490.0</v>
      </c>
    </row>
    <row r="52" spans="1:15" ht="16">
      <c r="A52" s="34" t="s">
        <v>48</v>
      </c>
      <c r="B52" s="45">
        <v>88.69</v>
      </c>
      <c r="C52" s="45">
        <v>266.07</v>
      </c>
      <c r="D52" s="45">
        <v>20.95</v>
      </c>
      <c r="E52" s="45">
        <v>41.9</v>
      </c>
      <c r="F52" s="44"/>
      <c r="G52" s="44"/>
      <c r="H52" s="44"/>
      <c r="I52" s="44"/>
      <c r="J52" s="44"/>
      <c r="K52" s="44"/>
      <c r="L52" s="44"/>
      <c r="M52" s="44"/>
      <c r="N52" s="45">
        <f>B52+D52+L52</f>
        <v>109.64</v>
      </c>
      <c r="O52" s="45">
        <f>C52+E52+M52</f>
        <v>307.96999999999997</v>
      </c>
    </row>
    <row r="53" spans="1:15" ht="16">
      <c r="A53" s="34" t="s">
        <v>49</v>
      </c>
      <c r="B53" s="45">
        <v>222.74</v>
      </c>
      <c r="C53" s="45">
        <v>704.22</v>
      </c>
      <c r="D53" s="45">
        <v>345.1</v>
      </c>
      <c r="E53" s="45">
        <v>1296.4</v>
      </c>
      <c r="F53" s="44"/>
      <c r="G53" s="44"/>
      <c r="H53" s="44"/>
      <c r="I53" s="44"/>
      <c r="J53" s="44"/>
      <c r="K53" s="44"/>
      <c r="L53" s="44"/>
      <c r="M53" s="44"/>
      <c r="N53" s="45">
        <f>B53+D53+L53</f>
        <v>567.84</v>
      </c>
      <c r="O53" s="45">
        <f>C53+E53+M53</f>
        <v>2000.6200000000001</v>
      </c>
    </row>
    <row r="54" spans="1:15" ht="16">
      <c r="A54" s="34" t="s">
        <v>50</v>
      </c>
      <c r="B54" s="45">
        <v>238.32</v>
      </c>
      <c r="C54" s="45">
        <v>357.48</v>
      </c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5">
        <f>B54+D54+L54</f>
        <v>238.32</v>
      </c>
      <c r="O54" s="45">
        <f>C54+E54+M54</f>
        <v>357.48</v>
      </c>
    </row>
    <row r="55" spans="1:15" ht="16">
      <c r="A55" s="34" t="s">
        <v>51</v>
      </c>
      <c r="B55" s="45">
        <v>232.5</v>
      </c>
      <c r="C55" s="45">
        <v>354.0</v>
      </c>
      <c r="D55" s="45">
        <v>1352.25</v>
      </c>
      <c r="E55" s="45">
        <v>2027.25</v>
      </c>
      <c r="F55" s="44"/>
      <c r="G55" s="44"/>
      <c r="H55" s="44"/>
      <c r="I55" s="44"/>
      <c r="J55" s="44"/>
      <c r="K55" s="44"/>
      <c r="L55" s="44"/>
      <c r="M55" s="44"/>
      <c r="N55" s="45">
        <f>B55+D55+L55</f>
        <v>1584.75</v>
      </c>
      <c r="O55" s="45">
        <f>C55+E55+M55</f>
        <v>2381.25</v>
      </c>
    </row>
    <row r="56" spans="1:15" ht="16">
      <c r="A56" s="35" t="s">
        <v>52</v>
      </c>
      <c r="B56" s="46">
        <f>B48+B49+B50+B51+B52+B53+B54+B55</f>
        <v>1941.31</v>
      </c>
      <c r="C56" s="46">
        <f>C48+C49+C50+C51+C52+C53+C54+C55</f>
        <v>5569.92</v>
      </c>
      <c r="D56" s="46">
        <f>D48+D49+D50+D51+D52+D53+D54+D55</f>
        <v>3637.96</v>
      </c>
      <c r="E56" s="46">
        <f>E48+E49+E50+E51+E52+E53+E54+E55</f>
        <v>9045.17</v>
      </c>
      <c r="F56" s="46"/>
      <c r="G56" s="46"/>
      <c r="H56" s="46"/>
      <c r="I56" s="46"/>
      <c r="J56" s="46"/>
      <c r="K56" s="46"/>
      <c r="L56" s="46"/>
      <c r="M56" s="46"/>
      <c r="N56" s="48">
        <f>B56+D56+L56</f>
        <v>5579.27</v>
      </c>
      <c r="O56" s="48">
        <f>C56+E56+M56</f>
        <v>14615.09</v>
      </c>
    </row>
    <row r="57" spans="1:15" ht="16">
      <c r="A57" s="33" t="s">
        <v>53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</row>
    <row r="58" spans="1:15" ht="16">
      <c r="A58" s="34" t="s">
        <v>54</v>
      </c>
      <c r="B58" s="44"/>
      <c r="C58" s="44"/>
      <c r="D58" s="44"/>
      <c r="E58" s="45">
        <v>50.0</v>
      </c>
      <c r="F58" s="44"/>
      <c r="G58" s="44"/>
      <c r="H58" s="44"/>
      <c r="I58" s="44"/>
      <c r="J58" s="44"/>
      <c r="K58" s="44"/>
      <c r="L58" s="44"/>
      <c r="M58" s="44"/>
      <c r="N58" s="44"/>
      <c r="O58" s="45">
        <f>C58+E58+M58</f>
        <v>50.0</v>
      </c>
    </row>
    <row r="59" spans="1:15" ht="16">
      <c r="A59" s="35" t="s">
        <v>55</v>
      </c>
      <c r="B59" s="46"/>
      <c r="C59" s="46"/>
      <c r="D59" s="46"/>
      <c r="E59" s="46">
        <f>E57+E58</f>
        <v>50.0</v>
      </c>
      <c r="F59" s="46"/>
      <c r="G59" s="46"/>
      <c r="H59" s="46"/>
      <c r="I59" s="46"/>
      <c r="J59" s="46"/>
      <c r="K59" s="46"/>
      <c r="L59" s="46"/>
      <c r="M59" s="46"/>
      <c r="N59" s="46"/>
      <c r="O59" s="48">
        <f>C59+E59+M59</f>
        <v>50.0</v>
      </c>
    </row>
    <row r="60" spans="1:15" ht="16">
      <c r="A60" s="33" t="s">
        <v>56</v>
      </c>
      <c r="B60" s="44"/>
      <c r="C60" s="44"/>
      <c r="D60" s="44"/>
      <c r="E60" s="45">
        <v>432.75</v>
      </c>
      <c r="F60" s="44"/>
      <c r="G60" s="44"/>
      <c r="H60" s="44"/>
      <c r="I60" s="44"/>
      <c r="J60" s="44"/>
      <c r="K60" s="44"/>
      <c r="L60" s="44"/>
      <c r="M60" s="44"/>
      <c r="N60" s="44"/>
      <c r="O60" s="45">
        <f>C60+E60+M60</f>
        <v>432.75</v>
      </c>
    </row>
    <row r="61" spans="1:15" ht="16">
      <c r="A61" s="33" t="s">
        <v>57</v>
      </c>
      <c r="B61" s="44"/>
      <c r="C61" s="45">
        <v>4966.95</v>
      </c>
      <c r="D61" s="44"/>
      <c r="E61" s="45">
        <v>4115.92</v>
      </c>
      <c r="F61" s="44"/>
      <c r="G61" s="44"/>
      <c r="H61" s="44"/>
      <c r="I61" s="44"/>
      <c r="J61" s="44"/>
      <c r="K61" s="44"/>
      <c r="L61" s="44"/>
      <c r="M61" s="44"/>
      <c r="N61" s="44"/>
      <c r="O61" s="45">
        <f>C61+E61+M61</f>
        <v>9082.869999999999</v>
      </c>
    </row>
    <row r="62" spans="1:15" ht="16">
      <c r="A62" s="33" t="s">
        <v>58</v>
      </c>
      <c r="B62" s="44"/>
      <c r="C62" s="44"/>
      <c r="D62" s="44"/>
      <c r="E62" s="45">
        <v>12.03</v>
      </c>
      <c r="F62" s="44"/>
      <c r="G62" s="44"/>
      <c r="H62" s="44"/>
      <c r="I62" s="44"/>
      <c r="J62" s="44"/>
      <c r="K62" s="44"/>
      <c r="L62" s="44"/>
      <c r="M62" s="44"/>
      <c r="N62" s="44"/>
      <c r="O62" s="45">
        <f>C62+E62+M62</f>
        <v>12.03</v>
      </c>
    </row>
    <row r="63" spans="1:15" ht="16">
      <c r="A63" s="33" t="s">
        <v>59</v>
      </c>
      <c r="B63" s="44"/>
      <c r="C63" s="45">
        <v>219.38</v>
      </c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5">
        <f>C63+E63+M63</f>
        <v>219.38</v>
      </c>
    </row>
    <row r="64" spans="1:15" ht="16">
      <c r="A64" s="36" t="s">
        <v>60</v>
      </c>
      <c r="B64" s="46">
        <f>B21+B25+B26+B27+B28+B29+B33+B37+B38+B39+B40+B43+B47+B56+B59+B60+B61+B62+B63</f>
        <v>50592.47</v>
      </c>
      <c r="C64" s="46">
        <f>C21+C25+C26+C27+C28+C29+C33+C37+C38+C39+C40+C43+C47+C56+C59+C60+C61+C62+C63</f>
        <v>161164.00000000003</v>
      </c>
      <c r="D64" s="46">
        <f>D21+D25+D26+D27+D28+D29+D33+D37+D38+D39+D40+D43+D47+D56+D59+D60+D61+D62+D63</f>
        <v>31343.05</v>
      </c>
      <c r="E64" s="46">
        <f>E21+E25+E26+E27+E28+E29+E33+E37+E38+E39+E40+E43+E47+E56+E59+E60+E61+E62+E63</f>
        <v>67183.25</v>
      </c>
      <c r="F64" s="46"/>
      <c r="G64" s="46"/>
      <c r="H64" s="46"/>
      <c r="I64" s="46"/>
      <c r="J64" s="46"/>
      <c r="K64" s="46"/>
      <c r="L64" s="46"/>
      <c r="M64" s="46"/>
      <c r="N64" s="48">
        <f>B64+D64+L64</f>
        <v>81935.52</v>
      </c>
      <c r="O64" s="49">
        <v>229598.64999999994</v>
      </c>
    </row>
    <row r="65" spans="1:15" ht="16">
      <c r="A65" s="36" t="s">
        <v>61</v>
      </c>
      <c r="B65" s="46">
        <f>B19-B64</f>
        <v>10338.129999999997</v>
      </c>
      <c r="C65" s="46">
        <f>C19-C64</f>
        <v>23014.319999999978</v>
      </c>
      <c r="D65" s="46">
        <f>D19-D64</f>
        <v>-4995.049999999999</v>
      </c>
      <c r="E65" s="46">
        <f>E19-E64</f>
        <v>14761.75</v>
      </c>
      <c r="F65" s="46"/>
      <c r="G65" s="46"/>
      <c r="H65" s="46"/>
      <c r="I65" s="46"/>
      <c r="J65" s="46"/>
      <c r="K65" s="46">
        <f>K19-K64</f>
        <v>100.0</v>
      </c>
      <c r="L65" s="46"/>
      <c r="M65" s="46">
        <f>K65+I65+G65</f>
        <v>100.0</v>
      </c>
      <c r="N65" s="48">
        <f>B65+D65+L65</f>
        <v>5343.079999999998</v>
      </c>
      <c r="O65" s="48">
        <v>36624.67000000007</v>
      </c>
    </row>
    <row r="66" spans="1:13" ht="16">
      <c r="A66" s="32" t="s">
        <v>62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</row>
    <row r="67" spans="1:15" ht="16">
      <c r="A67" s="33" t="s">
        <v>63</v>
      </c>
      <c r="B67" s="45">
        <v>2877.3</v>
      </c>
      <c r="C67" s="45">
        <v>2891.95</v>
      </c>
      <c r="D67" s="45">
        <v>991.59</v>
      </c>
      <c r="E67" s="45">
        <v>995.6</v>
      </c>
      <c r="F67" s="44"/>
      <c r="G67" s="44"/>
      <c r="H67" s="45">
        <v>0.01</v>
      </c>
      <c r="I67" s="45">
        <v>0.01</v>
      </c>
      <c r="J67" s="45">
        <v>1781.48</v>
      </c>
      <c r="K67" s="45">
        <v>1781.48</v>
      </c>
      <c r="L67" s="45">
        <f>J67+H67+F67</f>
        <v>1781.49</v>
      </c>
      <c r="M67" s="45">
        <f>K67+I67+G67</f>
        <v>1781.49</v>
      </c>
      <c r="N67" s="45">
        <f>B67+D67+L67</f>
        <v>5650.38</v>
      </c>
      <c r="O67" s="45">
        <v>5669.09</v>
      </c>
    </row>
    <row r="68" spans="1:15" ht="16">
      <c r="A68" s="33" t="s">
        <v>64</v>
      </c>
      <c r="B68" s="44"/>
      <c r="C68" s="44"/>
      <c r="D68" s="44"/>
      <c r="E68" s="44"/>
      <c r="F68" s="44"/>
      <c r="G68" s="44"/>
      <c r="H68" s="44"/>
      <c r="I68" s="44"/>
      <c r="J68" s="45">
        <v>-11369.27</v>
      </c>
      <c r="K68" s="45">
        <v>-11369.27</v>
      </c>
      <c r="L68" s="45">
        <f>J68+H68+F68</f>
        <v>-11369.27</v>
      </c>
      <c r="M68" s="45">
        <f>K68+I68+G68</f>
        <v>-11369.27</v>
      </c>
      <c r="N68" s="45">
        <f>B68+D68+L68</f>
        <v>-11369.27</v>
      </c>
      <c r="O68" s="45">
        <f>C68+E68+M68</f>
        <v>-11369.27</v>
      </c>
    </row>
    <row r="69" spans="1:15" ht="16">
      <c r="A69" s="36" t="s">
        <v>65</v>
      </c>
      <c r="B69" s="46">
        <f>B67+B68</f>
        <v>2877.3</v>
      </c>
      <c r="C69" s="46">
        <f>C67+C68</f>
        <v>2891.95</v>
      </c>
      <c r="D69" s="46">
        <f>D67+D68</f>
        <v>991.59</v>
      </c>
      <c r="E69" s="46">
        <f>E67+E68</f>
        <v>995.6</v>
      </c>
      <c r="F69" s="46"/>
      <c r="G69" s="46"/>
      <c r="H69" s="46">
        <f>H67+H68</f>
        <v>0.01</v>
      </c>
      <c r="I69" s="46">
        <f>I67+I68</f>
        <v>0.01</v>
      </c>
      <c r="J69" s="46">
        <f>J67+J68</f>
        <v>-9587.79</v>
      </c>
      <c r="K69" s="46">
        <f>K67+K68</f>
        <v>-9587.79</v>
      </c>
      <c r="L69" s="46">
        <f>J69+H69+F69</f>
        <v>-9587.78</v>
      </c>
      <c r="M69" s="46">
        <f>K69+I69+G69</f>
        <v>-9587.78</v>
      </c>
      <c r="N69" s="48">
        <f>B69+D69+L69</f>
        <v>-5718.89</v>
      </c>
      <c r="O69" s="48">
        <v>-5700.18</v>
      </c>
    </row>
    <row r="70" spans="1:15" ht="16">
      <c r="A70" s="32" t="s">
        <v>66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</row>
    <row r="71" spans="1:15" ht="16">
      <c r="A71" s="36" t="s">
        <v>67</v>
      </c>
      <c r="B71" s="46">
        <f>B69-B70</f>
        <v>2877.3</v>
      </c>
      <c r="C71" s="46">
        <f>C69-C70</f>
        <v>2891.95</v>
      </c>
      <c r="D71" s="46">
        <f>D69-D70</f>
        <v>991.59</v>
      </c>
      <c r="E71" s="46">
        <f>E69-E70</f>
        <v>995.6</v>
      </c>
      <c r="F71" s="46"/>
      <c r="G71" s="46"/>
      <c r="H71" s="46">
        <f>H69-H70</f>
        <v>0.01</v>
      </c>
      <c r="I71" s="46">
        <f>I69-I70</f>
        <v>0.01</v>
      </c>
      <c r="J71" s="46">
        <f>J69-J70</f>
        <v>-9587.79</v>
      </c>
      <c r="K71" s="46">
        <f>K69-K70</f>
        <v>-9587.79</v>
      </c>
      <c r="L71" s="46">
        <f>J71+H71+F71</f>
        <v>-9587.78</v>
      </c>
      <c r="M71" s="46">
        <f>K71+I71+G71</f>
        <v>-9587.78</v>
      </c>
      <c r="N71" s="48">
        <f>B71+D71+L71</f>
        <v>-5718.89</v>
      </c>
      <c r="O71" s="49">
        <v>-5700.18</v>
      </c>
    </row>
    <row r="72" spans="1:15" ht="16">
      <c r="A72" s="36" t="s">
        <v>68</v>
      </c>
      <c r="B72" s="46">
        <f>B65+B71</f>
        <v>13215.429999999997</v>
      </c>
      <c r="C72" s="46">
        <f>C65+C71</f>
        <v>25906.26999999998</v>
      </c>
      <c r="D72" s="46">
        <f>D65+D71</f>
        <v>-4003.459999999999</v>
      </c>
      <c r="E72" s="46">
        <f>E65+E71</f>
        <v>15757.35</v>
      </c>
      <c r="F72" s="46"/>
      <c r="G72" s="46"/>
      <c r="H72" s="46">
        <f>H65+H71</f>
        <v>0.01</v>
      </c>
      <c r="I72" s="46">
        <f>I65+I71</f>
        <v>0.01</v>
      </c>
      <c r="J72" s="46">
        <f>J65+J71</f>
        <v>-9587.79</v>
      </c>
      <c r="K72" s="46">
        <f>K65+K71</f>
        <v>-9487.79</v>
      </c>
      <c r="L72" s="46">
        <f>J72+H72+F72</f>
        <v>-9587.78</v>
      </c>
      <c r="M72" s="46">
        <f>K72+I72+G72</f>
        <v>-9487.78</v>
      </c>
      <c r="N72" s="48">
        <f>B72+D72+L72</f>
        <v>-375.81000000000313</v>
      </c>
      <c r="O72" s="48">
        <v>30924.49000000007</v>
      </c>
    </row>
    <row r="76" spans="1:1" ht="16">
      <c r="A76" s="50" t="s">
        <v>79</v>
      </c>
    </row>
  </sheetData>
  <mergeCells count="11">
    <mergeCell ref="A1:O1"/>
    <mergeCell ref="A2:O2"/>
    <mergeCell ref="A3:O3"/>
    <mergeCell ref="B5:C5"/>
    <mergeCell ref="D5:E5"/>
    <mergeCell ref="F5:G5"/>
    <mergeCell ref="H5:I5"/>
    <mergeCell ref="J5:K5"/>
    <mergeCell ref="L5:M5"/>
    <mergeCell ref="N5:O5"/>
    <mergeCell ref="A76:O76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Microsoft Office User</cp:lastModifiedBy>
  <dcterms:created xsi:type="dcterms:W3CDTF">2022-03-24T08:55:57Z</dcterms:created>
  <dcterms:modified xsi:type="dcterms:W3CDTF">2022-03-30T09:41:57Z</dcterms:modified>
  <cp:category/>
</cp:coreProperties>
</file>