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kumar97/dev/teps/app/src/test/resources/CrbReportsPlugin/Template/"/>
    </mc:Choice>
  </mc:AlternateContent>
  <bookViews>
    <workbookView xWindow="3880" yWindow="2200" windowWidth="28040" windowHeight="17440" activeTab="0"/>
  </bookViews>
  <sheets>
    <sheet name="Sheet1" sheetId="1" r:id="rId2"/>
  </sheets>
  <definedNames/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0" i="1" l="1"/>
</calcChain>
</file>

<file path=xl/sharedStrings.xml><?xml version="1.0" encoding="utf-8"?>
<sst xmlns="http://schemas.openxmlformats.org/spreadsheetml/2006/main" count="113" uniqueCount="111">
  <si>
    <t>Balance Sheet</t>
  </si>
  <si>
    <t>LOHO</t>
  </si>
  <si>
    <t>As of January 31, 2026</t>
  </si>
  <si>
    <t>Assets</t>
  </si>
  <si>
    <t>Current Assets</t>
  </si>
  <si>
    <t>Bank Accounts</t>
  </si>
  <si>
    <t>Banner Bank</t>
  </si>
  <si>
    <t>Cottages/GP Checking **4078</t>
  </si>
  <si>
    <t>Hamlet House General Account</t>
  </si>
  <si>
    <t>HH Checking **4086</t>
  </si>
  <si>
    <t>Total for Hamlet House General Account</t>
  </si>
  <si>
    <t>Hamlet House Money Market</t>
  </si>
  <si>
    <t>USDA Debt Service Account **6665</t>
  </si>
  <si>
    <t>Total for Hamlet House Money Market</t>
  </si>
  <si>
    <t>Long Term Maintenance Reserve</t>
  </si>
  <si>
    <t>LTM High Yield Acct **3597</t>
  </si>
  <si>
    <t>Total for Long Term Maintenance Reserve</t>
  </si>
  <si>
    <t>Unearned Revenue/Checking **4051</t>
  </si>
  <si>
    <t>Total for Banner Bank</t>
  </si>
  <si>
    <t>Investment Account</t>
  </si>
  <si>
    <t>Cottages Checking</t>
  </si>
  <si>
    <t>Cottages Loan Reserve</t>
  </si>
  <si>
    <t>Endowment</t>
  </si>
  <si>
    <t>Hamlet House Funds</t>
  </si>
  <si>
    <t>Long Term Maintenance</t>
  </si>
  <si>
    <t>Unearned Revenue</t>
  </si>
  <si>
    <t>Unrestricted</t>
  </si>
  <si>
    <t>USDA Reserve</t>
  </si>
  <si>
    <t>Total for Investment Account</t>
  </si>
  <si>
    <t>Petty Cash</t>
  </si>
  <si>
    <t>Vanguard</t>
  </si>
  <si>
    <t>Vanguard - HH - Federal MM</t>
  </si>
  <si>
    <t>Federal MM Principal</t>
  </si>
  <si>
    <t>Total for Vanguard - HH - Federal MM</t>
  </si>
  <si>
    <t>Vanguard-LTM</t>
  </si>
  <si>
    <t>LTM Unrealized Gains/Losses</t>
  </si>
  <si>
    <t>Vanguard LTM Principal</t>
  </si>
  <si>
    <t>Total for Vanguard-LTM</t>
  </si>
  <si>
    <t>Total for Vanguard</t>
  </si>
  <si>
    <t>Total for Bank Accounts</t>
  </si>
  <si>
    <t>Accounts Receivable</t>
  </si>
  <si>
    <t>Other Current Assets</t>
  </si>
  <si>
    <t>Total for Current Assets</t>
  </si>
  <si>
    <t>Fixed Assets</t>
  </si>
  <si>
    <t>Accumulated Depreciation-HH</t>
  </si>
  <si>
    <t>Accumulated Depreciation-LOHO</t>
  </si>
  <si>
    <t>Buildings</t>
  </si>
  <si>
    <t>Building-Adult Family Home</t>
  </si>
  <si>
    <t>Building-Cottages</t>
  </si>
  <si>
    <t>Building-Gathering Place</t>
  </si>
  <si>
    <t>Total for Buildings</t>
  </si>
  <si>
    <t>Furn., Fixtures &amp; Equipment</t>
  </si>
  <si>
    <t>Furn., Fixtures &amp; Equipment-HH</t>
  </si>
  <si>
    <t>Total for Furn., Fixtures &amp; Equipment</t>
  </si>
  <si>
    <t>Improvements</t>
  </si>
  <si>
    <t>Land</t>
  </si>
  <si>
    <t>Land-Village</t>
  </si>
  <si>
    <t>Total for Land</t>
  </si>
  <si>
    <t>Total for Fixed Assets</t>
  </si>
  <si>
    <t>Other Assets</t>
  </si>
  <si>
    <t>Loan Costs</t>
  </si>
  <si>
    <t>Prepaid Expenses</t>
  </si>
  <si>
    <t>Total for Other Assets</t>
  </si>
  <si>
    <t>Total for Assets</t>
  </si>
  <si>
    <t>Liabilities and Equity</t>
  </si>
  <si>
    <t>Liabilities</t>
  </si>
  <si>
    <t>Current Liabilities</t>
  </si>
  <si>
    <t>Accounts Payable</t>
  </si>
  <si>
    <t>Accounts payable</t>
  </si>
  <si>
    <t>Total for Accounts Payable</t>
  </si>
  <si>
    <t>Credit Cards</t>
  </si>
  <si>
    <t>Other Current Liabilities</t>
  </si>
  <si>
    <t>Employee/Employer Health Payable</t>
  </si>
  <si>
    <t>Interest Payable</t>
  </si>
  <si>
    <t>Total for Other Current Liabilities</t>
  </si>
  <si>
    <t>Total for Current Liabilities</t>
  </si>
  <si>
    <t>Long-term Liabilities</t>
  </si>
  <si>
    <t>Banner Bank Mortgage</t>
  </si>
  <si>
    <t>GP/Cottage Resident Deposits</t>
  </si>
  <si>
    <t>HH Resident Deposits</t>
  </si>
  <si>
    <t>Unearned Rent Income</t>
  </si>
  <si>
    <t>USDARD AFH Loan</t>
  </si>
  <si>
    <t>Total for Long-term Liabilities</t>
  </si>
  <si>
    <t>Total for Liabilities</t>
  </si>
  <si>
    <t>Equity</t>
  </si>
  <si>
    <t>Retained Earnings</t>
  </si>
  <si>
    <t>Net Income</t>
  </si>
  <si>
    <t>Net Income Adjustment</t>
  </si>
  <si>
    <t>Restricted net assets</t>
  </si>
  <si>
    <t>2023 Give Lopez</t>
  </si>
  <si>
    <t>501 Commons</t>
  </si>
  <si>
    <t>Cottage Loan Reserve</t>
  </si>
  <si>
    <t>Endowment Acct</t>
  </si>
  <si>
    <t>Hamlet House</t>
  </si>
  <si>
    <t>Long Term Maint. Fund - Equity</t>
  </si>
  <si>
    <t>Rental Assistance Fund</t>
  </si>
  <si>
    <t>Rip Long Term Maintenance Fund</t>
  </si>
  <si>
    <t>Total for Restricted net assets</t>
  </si>
  <si>
    <t>Unrestricted net assets</t>
  </si>
  <si>
    <t>Cash &amp; Equivalents</t>
  </si>
  <si>
    <t>Debt Forgiven</t>
  </si>
  <si>
    <t>LOHO Unrestricted - Other</t>
  </si>
  <si>
    <t>Long Term Assets</t>
  </si>
  <si>
    <t>Total for Unrestricted net assets</t>
  </si>
  <si>
    <t>Total for Equity</t>
  </si>
  <si>
    <t>Total for Liabilities and Equity</t>
  </si>
  <si>
    <t>Distribution account</t>
  </si>
  <si>
    <t>Total</t>
  </si>
  <si>
    <t>As of December 31, 2025 (PP)</t>
  </si>
  <si>
    <t>$ Change (PP)</t>
  </si>
  <si>
    <t>Accrual Basis Tuesday, February 10, 2026 06:27 PM GMTZ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</si>
</sst>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7" formatCode="$#,##0.00"/>
    <numFmt numFmtId="178" formatCode="#,##0.00"/>
  </numFmts>
  <fonts count="9"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/>
      <top style="thin">
        <color auto="1"/>
      </top>
      <bottom style="thin">
        <color auto="1"/>
      </bottom>
    </border>
  </borders>
  <cellStyleXfs count="23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1">
      <alignment/>
      <protection/>
    </xf>
    <xf numFmtId="0" fontId="2" fillId="0" borderId="0">
      <alignment/>
      <protection/>
    </xf>
    <xf numFmtId="0" fontId="2" fillId="0" borderId="2">
      <alignment/>
      <protection/>
    </xf>
  </cellStyleXfs>
  <cellXfs count="63">
    <xf numFmtId="0" fontId="0" fillId="0" borderId="0" xfId="0"/>
    <xf numFmtId="0" fontId="2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0" fillId="0" borderId="0" xfId="0" applyAlignment="1">
      <alignment horizontal="left" indent="1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3" fillId="0" borderId="0" xfId="0" applyFont="1" applyAlignment="1">
      <alignment horizontal="left" indent="2"/>
    </xf>
    <xf numFmtId="0" fontId="0" fillId="0" borderId="0" xfId="0" applyAlignment="1">
      <alignment horizontal="left" indent="3"/>
    </xf>
    <xf numFmtId="0" fontId="3" fillId="0" borderId="0" xfId="0" applyFont="1" applyAlignment="1">
      <alignment horizontal="left" indent="3"/>
    </xf>
    <xf numFmtId="0" fontId="3" fillId="0" borderId="0" xfId="0" applyFont="1"/>
    <xf numFmtId="0" fontId="0" fillId="0" borderId="0" xfId="0" applyAlignment="1">
      <alignment horizontal="left" indent="4"/>
    </xf>
    <xf numFmtId="0" fontId="3" fillId="0" borderId="0" xfId="0" applyFont="1" applyAlignment="1">
      <alignment horizontal="left" indent="4"/>
    </xf>
    <xf numFmtId="178" fontId="0" fillId="0" borderId="0" xfId="0" applyNumberFormat="1"/>
    <xf numFmtId="178" fontId="3" fillId="0" borderId="0" xfId="0" applyNumberFormat="1" applyFont="1"/>
    <xf numFmtId="0" fontId="0" fillId="0" borderId="0" xfId="0" applyAlignment="1">
      <alignment horizontal="left" indent="5"/>
    </xf>
    <xf numFmtId="0" fontId="3" fillId="0" borderId="0" xfId="0" applyFont="1" applyAlignment="1">
      <alignment horizontal="left" indent="5"/>
    </xf>
    <xf numFmtId="0" fontId="2" fillId="0" borderId="0" xfId="0" applyFont="1" applyAlignment="1">
      <alignment horizontal="left" indent="4"/>
    </xf>
    <xf numFmtId="0" fontId="5" fillId="0" borderId="0" xfId="0" applyFont="1" applyAlignment="1">
      <alignment horizontal="left" indent="4"/>
    </xf>
    <xf numFmtId="177" fontId="0" fillId="0" borderId="0" xfId="0" applyNumberFormat="1"/>
    <xf numFmtId="177" fontId="2" fillId="0" borderId="0" xfId="0" applyNumberFormat="1" applyFont="1"/>
    <xf numFmtId="177" fontId="2" fillId="0" borderId="2" xfId="0" applyNumberFormat="1" applyFont="1" applyBorder="1"/>
    <xf numFmtId="177" fontId="5" fillId="0" borderId="2" xfId="0" applyNumberFormat="1" applyFont="1" applyBorder="1"/>
    <xf numFmtId="0" fontId="2" fillId="0" borderId="0" xfId="0" applyFont="1" applyAlignment="1">
      <alignment horizontal="left" indent="3"/>
    </xf>
    <xf numFmtId="0" fontId="5" fillId="0" borderId="0" xfId="0" applyFont="1" applyAlignment="1">
      <alignment horizontal="left" indent="3"/>
    </xf>
    <xf numFmtId="0" fontId="2" fillId="0" borderId="0" xfId="0" applyFont="1" applyAlignment="1">
      <alignment horizontal="left" indent="2"/>
    </xf>
    <xf numFmtId="0" fontId="5" fillId="0" borderId="0" xfId="0" applyFont="1" applyAlignment="1">
      <alignment horizontal="left" indent="2"/>
    </xf>
    <xf numFmtId="0" fontId="2" fillId="0" borderId="0" xfId="0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20">
      <alignment/>
      <protection/>
    </xf>
    <xf numFmtId="0" fontId="4" fillId="0" borderId="1" xfId="20" applyFont="1">
      <alignment/>
      <protection/>
    </xf>
    <xf numFmtId="0" fontId="8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4" fillId="0" borderId="1" xfId="20" applyFont="1" applyAlignment="1">
      <alignment wrapText="1"/>
      <protection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wrapText="1" indent="2"/>
    </xf>
    <xf numFmtId="0" fontId="3" fillId="0" borderId="0" xfId="0" applyFont="1" applyAlignment="1">
      <alignment horizontal="left" wrapText="1" indent="3"/>
    </xf>
    <xf numFmtId="0" fontId="3" fillId="0" borderId="0" xfId="0" applyFont="1" applyAlignment="1">
      <alignment horizontal="left" wrapText="1" indent="4"/>
    </xf>
    <xf numFmtId="0" fontId="3" fillId="0" borderId="0" xfId="0" applyFont="1" applyAlignment="1">
      <alignment horizontal="left" wrapText="1" indent="5"/>
    </xf>
    <xf numFmtId="0" fontId="5" fillId="0" borderId="0" xfId="0" applyFont="1" applyAlignment="1">
      <alignment horizontal="left" wrapText="1" indent="4"/>
    </xf>
    <xf numFmtId="0" fontId="5" fillId="0" borderId="0" xfId="0" applyFont="1" applyAlignment="1">
      <alignment horizontal="left" wrapText="1" indent="3"/>
    </xf>
    <xf numFmtId="0" fontId="5" fillId="0" borderId="0" xfId="0" applyFont="1" applyAlignment="1">
      <alignment horizontal="left" wrapText="1" indent="2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" fillId="0" borderId="1" xfId="20" applyFont="1" applyBorder="1" applyAlignment="1">
      <alignment wrapText="1"/>
      <protection/>
    </xf>
    <xf numFmtId="0" fontId="4" fillId="0" borderId="1" xfId="20" applyFont="1" applyBorder="1" applyAlignment="1">
      <alignment horizontal="center" wrapText="1"/>
      <protection/>
    </xf>
    <xf numFmtId="0" fontId="4" fillId="0" borderId="1" xfId="20" applyFont="1" applyBorder="1">
      <alignment/>
      <protection/>
    </xf>
    <xf numFmtId="0" fontId="4" fillId="0" borderId="1" xfId="20" applyFont="1" applyBorder="1" applyAlignment="1">
      <alignment horizontal="center"/>
      <protection/>
    </xf>
    <xf numFmtId="0" fontId="4" fillId="0" borderId="3" xfId="20" applyFont="1" applyBorder="1">
      <alignment/>
      <protection/>
    </xf>
    <xf numFmtId="0" fontId="4" fillId="0" borderId="3" xfId="20" applyFont="1" applyBorder="1" applyAlignment="1">
      <alignment wrapText="1"/>
      <protection/>
    </xf>
    <xf numFmtId="0" fontId="3" fillId="0" borderId="0" xfId="0" applyFont="1" applyAlignment="1">
      <alignment wrapText="1"/>
    </xf>
    <xf numFmtId="178" fontId="3" fillId="0" borderId="0" xfId="0" applyNumberFormat="1" applyFont="1" applyAlignment="1">
      <alignment wrapText="1"/>
    </xf>
    <xf numFmtId="177" fontId="5" fillId="0" borderId="2" xfId="0" applyNumberFormat="1" applyFont="1" applyBorder="1" applyAlignment="1">
      <alignment wrapText="1"/>
    </xf>
    <xf numFmtId="0" fontId="4" fillId="0" borderId="3" xfId="20" applyFont="1" applyBorder="1" applyAlignment="1">
      <alignment horizontal="center" wrapText="1"/>
      <protection/>
    </xf>
    <xf numFmtId="0" fontId="3" fillId="0" borderId="0" xfId="0" applyFont="1" applyAlignment="1">
      <alignment horizontal="center" wrapText="1"/>
    </xf>
  </cellXfs>
  <cellStyles count="9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HeaderCellStyle" xfId="20"/>
    <cellStyle name="GroupedCellStyle" xfId="21"/>
    <cellStyle name="TotalCellStyle" xfId="2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r="http://schemas.microsoft.com/office/spreadsheetml/2014/revision" xmlns:x14ac="http://schemas.microsoft.com/office/spreadsheetml/2009/9/ac" xmlns:xr2="http://schemas.microsoft.com/office/spreadsheetml/2015/revision2" xmlns:xr3="http://schemas.microsoft.com/office/spreadsheetml/2016/revision3" mc:Ignorable="x14ac xr xr2 xr3" xr:uid="{8D4B3FEF-A70D-B944-82F4-C9836B181100}">
  <dimension ref="A1:D114"/>
  <sheetViews>
    <sheetView tabSelected="1" workbookViewId="0" topLeftCell="A1"/>
  </sheetViews>
  <sheetFormatPr defaultColWidth="11.255" defaultRowHeight="16" outlineLevelRow="5"/>
  <cols>
    <col min="1" max="1" width="34.125" style="51" customWidth="1"/>
    <col min="2" max="2" width="19.5" style="51" customWidth="1"/>
    <col min="3" max="3" width="24.75" style="51" customWidth="1"/>
    <col min="4" max="4" width="17" style="51" customWidth="1"/>
  </cols>
  <sheetData>
    <row r="1" spans="1:1" ht="16">
      <c r="A1" s="36" t="s">
        <v>0</v>
      </c>
    </row>
    <row r="2" spans="1:1" ht="16">
      <c r="A2" s="37" t="s">
        <v>1</v>
      </c>
    </row>
    <row r="3" spans="1:1" ht="16">
      <c r="A3" s="38" t="s">
        <v>2</v>
      </c>
    </row>
    <row r="5" spans="1:2" ht="16">
      <c r="A5" s="53" t="s">
        <v>106</v>
      </c>
      <c r="B5" s="53" t="s">
        <v>107</v>
      </c>
    </row>
    <row r="6" spans="2:4" ht="16">
      <c r="B6" s="61" t="s">
        <v>2</v>
      </c>
      <c r="C6" s="53" t="s">
        <v>108</v>
      </c>
      <c r="D6" s="53" t="s">
        <v>109</v>
      </c>
    </row>
    <row r="7" spans="1:1" ht="16">
      <c r="A7" s="40" t="s">
        <v>3</v>
      </c>
    </row>
    <row r="8" spans="1:1" ht="16" outlineLevel="1">
      <c r="A8" s="41" t="s">
        <v>4</v>
      </c>
    </row>
    <row r="9" spans="1:1" ht="16" outlineLevel="2">
      <c r="A9" s="42" t="s">
        <v>5</v>
      </c>
    </row>
    <row r="10" spans="1:4" ht="16" outlineLevel="3">
      <c r="A10" s="43" t="s">
        <v>6</v>
      </c>
      <c r="B10" s="58"/>
      <c r="C10" s="58"/>
      <c r="D10" s="58"/>
    </row>
    <row r="11" spans="1:4" ht="16" outlineLevel="4">
      <c r="A11" s="44" t="s">
        <v>7</v>
      </c>
      <c r="B11" s="59">
        <v>117035.13</v>
      </c>
      <c r="C11" s="59">
        <v>107076.56</v>
      </c>
      <c r="D11" s="59">
        <f>(B11-C11)</f>
        <v>9958.570000000007</v>
      </c>
    </row>
    <row r="12" spans="1:4" ht="16" outlineLevel="4">
      <c r="A12" s="44" t="s">
        <v>8</v>
      </c>
      <c r="B12" s="59">
        <v>0</v>
      </c>
      <c r="C12" s="59">
        <v>0</v>
      </c>
      <c r="D12" s="59">
        <f>(B12-C12)</f>
        <v>0.0</v>
      </c>
    </row>
    <row r="13" spans="1:4" ht="16" outlineLevel="5">
      <c r="A13" s="45" t="s">
        <v>9</v>
      </c>
      <c r="B13" s="59">
        <v>27316.4</v>
      </c>
      <c r="C13" s="59">
        <v>25472.38</v>
      </c>
      <c r="D13" s="59">
        <f>(B13-C13)</f>
        <v>1844.0200000000004</v>
      </c>
    </row>
    <row r="14" spans="1:4" ht="16" outlineLevel="4">
      <c r="A14" s="46" t="s">
        <v>10</v>
      </c>
      <c r="B14" s="60">
        <f>B12+B13</f>
        <v>27316.4</v>
      </c>
      <c r="C14" s="60">
        <f>C12+C13</f>
        <v>25472.38</v>
      </c>
      <c r="D14" s="60">
        <f>(B14-C14)</f>
        <v>1844.0200000000004</v>
      </c>
    </row>
    <row r="15" spans="1:4" ht="16" outlineLevel="4">
      <c r="A15" s="44" t="s">
        <v>11</v>
      </c>
      <c r="B15" s="59">
        <v>0</v>
      </c>
      <c r="C15" s="59">
        <v>0</v>
      </c>
      <c r="D15" s="59">
        <f>(B15-C15)</f>
        <v>0.0</v>
      </c>
    </row>
    <row r="16" spans="1:4" ht="16" outlineLevel="5">
      <c r="A16" s="45" t="s">
        <v>12</v>
      </c>
      <c r="B16" s="59">
        <v>46008.88</v>
      </c>
      <c r="C16" s="59">
        <v>41481.55</v>
      </c>
      <c r="D16" s="59">
        <f>(B16-C16)</f>
        <v>4527.3299999999945</v>
      </c>
    </row>
    <row r="17" spans="1:4" ht="16" outlineLevel="4">
      <c r="A17" s="46" t="s">
        <v>13</v>
      </c>
      <c r="B17" s="60">
        <f>B15+B16</f>
        <v>46008.88</v>
      </c>
      <c r="C17" s="60">
        <f>C15+C16</f>
        <v>41481.55</v>
      </c>
      <c r="D17" s="60">
        <f>(B17-C17)</f>
        <v>4527.3299999999945</v>
      </c>
    </row>
    <row r="18" spans="1:4" ht="16" outlineLevel="4">
      <c r="A18" s="44" t="s">
        <v>14</v>
      </c>
      <c r="B18" s="58"/>
      <c r="C18" s="58"/>
      <c r="D18" s="58"/>
    </row>
    <row r="19" spans="1:4" ht="16" outlineLevel="5">
      <c r="A19" s="45" t="s">
        <v>15</v>
      </c>
      <c r="B19" s="59">
        <v>36838.1</v>
      </c>
      <c r="C19" s="59">
        <v>36738.1</v>
      </c>
      <c r="D19" s="59">
        <f>(B19-C19)</f>
        <v>100.0</v>
      </c>
    </row>
    <row r="20" spans="1:4" ht="16" outlineLevel="4">
      <c r="A20" s="46" t="s">
        <v>16</v>
      </c>
      <c r="B20" s="60">
        <f>B18+B19</f>
        <v>36838.1</v>
      </c>
      <c r="C20" s="60">
        <f>C18+C19</f>
        <v>36738.1</v>
      </c>
      <c r="D20" s="60">
        <f>(B20-C20)</f>
        <v>100.0</v>
      </c>
    </row>
    <row r="21" spans="1:4" ht="16" outlineLevel="4">
      <c r="A21" s="44" t="s">
        <v>17</v>
      </c>
      <c r="B21" s="59">
        <v>15224.5</v>
      </c>
      <c r="C21" s="59">
        <v>55224.5</v>
      </c>
      <c r="D21" s="59">
        <f>(B21-C21)</f>
        <v>-40000.0</v>
      </c>
    </row>
    <row r="22" spans="1:4" ht="16" outlineLevel="3">
      <c r="A22" s="47" t="s">
        <v>18</v>
      </c>
      <c r="B22" s="60">
        <f>B10+B11+B14+B17+B20+B21</f>
        <v>242423.01</v>
      </c>
      <c r="C22" s="60">
        <f>C10+C11+C14+C17+C20+C21</f>
        <v>265993.08999999997</v>
      </c>
      <c r="D22" s="60">
        <f>(B22-C22)</f>
        <v>-23570.079999999958</v>
      </c>
    </row>
    <row r="23" spans="1:4" ht="16" outlineLevel="3">
      <c r="A23" s="43" t="s">
        <v>19</v>
      </c>
      <c r="B23" s="58"/>
      <c r="C23" s="58"/>
      <c r="D23" s="58"/>
    </row>
    <row r="24" spans="1:4" ht="16" outlineLevel="4">
      <c r="A24" s="44" t="s">
        <v>20</v>
      </c>
      <c r="B24" s="59">
        <v>116238.72</v>
      </c>
      <c r="C24" s="59">
        <v>116238.71</v>
      </c>
      <c r="D24" s="59">
        <f>(B24-C24)</f>
        <v>0.00999999999476131</v>
      </c>
    </row>
    <row r="25" spans="1:4" ht="16" outlineLevel="4">
      <c r="A25" s="44" t="s">
        <v>21</v>
      </c>
      <c r="B25" s="59">
        <v>20200.0</v>
      </c>
      <c r="C25" s="59">
        <v>20200.0</v>
      </c>
      <c r="D25" s="59">
        <f>(B25-C25)</f>
        <v>0.0</v>
      </c>
    </row>
    <row r="26" spans="1:4" ht="16" outlineLevel="4">
      <c r="A26" s="44" t="s">
        <v>22</v>
      </c>
      <c r="B26" s="59">
        <v>5461.3</v>
      </c>
      <c r="C26" s="59">
        <v>5461.3</v>
      </c>
      <c r="D26" s="59">
        <f>(B26-C26)</f>
        <v>0.0</v>
      </c>
    </row>
    <row r="27" spans="1:4" ht="16" outlineLevel="4">
      <c r="A27" s="44" t="s">
        <v>23</v>
      </c>
      <c r="B27" s="59">
        <v>1321.18</v>
      </c>
      <c r="C27" s="59">
        <v>1321.18</v>
      </c>
      <c r="D27" s="59">
        <f>(B27-C27)</f>
        <v>0.0</v>
      </c>
    </row>
    <row r="28" spans="1:4" ht="16" outlineLevel="4">
      <c r="A28" s="44" t="s">
        <v>24</v>
      </c>
      <c r="B28" s="59">
        <v>118900.72</v>
      </c>
      <c r="C28" s="59">
        <v>118900.72</v>
      </c>
      <c r="D28" s="59">
        <f>(B28-C28)</f>
        <v>0.0</v>
      </c>
    </row>
    <row r="29" spans="1:4" ht="16" outlineLevel="4">
      <c r="A29" s="44" t="s">
        <v>25</v>
      </c>
      <c r="B29" s="59">
        <v>111846.56</v>
      </c>
      <c r="C29" s="59">
        <v>71846.51</v>
      </c>
      <c r="D29" s="59">
        <f>(B29-C29)</f>
        <v>40000.05</v>
      </c>
    </row>
    <row r="30" spans="1:4" ht="16" outlineLevel="4">
      <c r="A30" s="44" t="s">
        <v>26</v>
      </c>
      <c r="B30" s="59">
        <v>122890.02</v>
      </c>
      <c r="C30" s="59">
        <v>122890.02</v>
      </c>
      <c r="D30" s="59">
        <f>(B30-C30)</f>
        <v>0.0</v>
      </c>
    </row>
    <row r="31" spans="1:4" ht="16" outlineLevel="4">
      <c r="A31" s="44" t="s">
        <v>27</v>
      </c>
      <c r="B31" s="59">
        <v>54242.0</v>
      </c>
      <c r="C31" s="59">
        <v>54242.0</v>
      </c>
      <c r="D31" s="59">
        <f>(B31-C31)</f>
        <v>0.0</v>
      </c>
    </row>
    <row r="32" spans="1:4" ht="16" outlineLevel="3">
      <c r="A32" s="47" t="s">
        <v>28</v>
      </c>
      <c r="B32" s="60">
        <f>B23+B24+B25+B26+B27+B28+B29+B30+B31</f>
        <v>551100.5</v>
      </c>
      <c r="C32" s="60">
        <f>C23+C24+C25+C26+C27+C28+C29+C30+C31</f>
        <v>511100.44</v>
      </c>
      <c r="D32" s="60">
        <f>(B32-C32)</f>
        <v>40000.06</v>
      </c>
    </row>
    <row r="33" spans="1:4" ht="16" outlineLevel="3">
      <c r="A33" s="43" t="s">
        <v>29</v>
      </c>
      <c r="B33" s="59">
        <v>116.24</v>
      </c>
      <c r="C33" s="59">
        <v>116.24</v>
      </c>
      <c r="D33" s="59">
        <f>(B33-C33)</f>
        <v>0.0</v>
      </c>
    </row>
    <row r="34" spans="1:4" ht="16" outlineLevel="3">
      <c r="A34" s="43" t="s">
        <v>30</v>
      </c>
      <c r="B34" s="59">
        <v>0</v>
      </c>
      <c r="C34" s="59">
        <v>0</v>
      </c>
      <c r="D34" s="59">
        <f>(B34-C34)</f>
        <v>0.0</v>
      </c>
    </row>
    <row r="35" spans="1:4" ht="16" outlineLevel="4">
      <c r="A35" s="44" t="s">
        <v>31</v>
      </c>
      <c r="B35" s="58"/>
      <c r="C35" s="58"/>
      <c r="D35" s="58"/>
    </row>
    <row r="36" spans="1:4" ht="16" outlineLevel="5">
      <c r="A36" s="45" t="s">
        <v>32</v>
      </c>
      <c r="B36" s="59">
        <v>76427.2</v>
      </c>
      <c r="C36" s="59">
        <v>76427.2</v>
      </c>
      <c r="D36" s="59">
        <f>(B36-C36)</f>
        <v>0.0</v>
      </c>
    </row>
    <row r="37" spans="1:4" ht="16" outlineLevel="4">
      <c r="A37" s="46" t="s">
        <v>33</v>
      </c>
      <c r="B37" s="60">
        <f>B35+B36</f>
        <v>76427.2</v>
      </c>
      <c r="C37" s="60">
        <f>C35+C36</f>
        <v>76427.2</v>
      </c>
      <c r="D37" s="60">
        <f>(B37-C37)</f>
        <v>0.0</v>
      </c>
    </row>
    <row r="38" spans="1:4" ht="16" outlineLevel="4">
      <c r="A38" s="44" t="s">
        <v>34</v>
      </c>
      <c r="B38" s="58"/>
      <c r="C38" s="58"/>
      <c r="D38" s="58"/>
    </row>
    <row r="39" spans="1:4" ht="16" outlineLevel="5">
      <c r="A39" s="45" t="s">
        <v>35</v>
      </c>
      <c r="B39" s="59">
        <v>61079.03</v>
      </c>
      <c r="C39" s="59">
        <v>61079.03</v>
      </c>
      <c r="D39" s="59">
        <f>(B39-C39)</f>
        <v>0.0</v>
      </c>
    </row>
    <row r="40" spans="1:4" ht="16" outlineLevel="5">
      <c r="A40" s="45" t="s">
        <v>36</v>
      </c>
      <c r="B40" s="59">
        <v>246388.49</v>
      </c>
      <c r="C40" s="59">
        <v>246388.49</v>
      </c>
      <c r="D40" s="59">
        <f>(B40-C40)</f>
        <v>0.0</v>
      </c>
    </row>
    <row r="41" spans="1:4" ht="16" outlineLevel="4">
      <c r="A41" s="46" t="s">
        <v>37</v>
      </c>
      <c r="B41" s="60">
        <f>B38+B39+B40</f>
        <v>307467.52</v>
      </c>
      <c r="C41" s="60">
        <f>C38+C39+C40</f>
        <v>307467.52</v>
      </c>
      <c r="D41" s="60">
        <f>(B41-C41)</f>
        <v>0.0</v>
      </c>
    </row>
    <row r="42" spans="1:4" ht="16" outlineLevel="3">
      <c r="A42" s="47" t="s">
        <v>38</v>
      </c>
      <c r="B42" s="60">
        <f>B34+B37+B41</f>
        <v>383894.72000000003</v>
      </c>
      <c r="C42" s="60">
        <f>C34+C37+C41</f>
        <v>383894.72000000003</v>
      </c>
      <c r="D42" s="60">
        <f>(B42-C42)</f>
        <v>0.0</v>
      </c>
    </row>
    <row r="43" spans="1:4" ht="16" outlineLevel="2">
      <c r="A43" s="48" t="s">
        <v>39</v>
      </c>
      <c r="B43" s="60">
        <f>B9+B22+B32+B33+B42</f>
        <v>1177534.47</v>
      </c>
      <c r="C43" s="60">
        <f>C9+C22+C32+C33+C42</f>
        <v>1161104.49</v>
      </c>
      <c r="D43" s="60">
        <f>(B43-C43)</f>
        <v>16429.97999999998</v>
      </c>
    </row>
    <row r="44" spans="1:4" ht="16" outlineLevel="2">
      <c r="A44" s="42" t="s">
        <v>40</v>
      </c>
      <c r="B44" s="58"/>
      <c r="C44" s="58"/>
      <c r="D44" s="58"/>
    </row>
    <row r="45" spans="1:4" ht="16" outlineLevel="2">
      <c r="A45" s="42" t="s">
        <v>41</v>
      </c>
      <c r="B45" s="58"/>
      <c r="C45" s="58"/>
      <c r="D45" s="58"/>
    </row>
    <row r="46" spans="1:4" ht="16" outlineLevel="1">
      <c r="A46" s="49" t="s">
        <v>42</v>
      </c>
      <c r="B46" s="60">
        <f>B8+B43+B44+B45</f>
        <v>1177534.47</v>
      </c>
      <c r="C46" s="60">
        <f>C8+C43+C44+C45</f>
        <v>1161104.49</v>
      </c>
      <c r="D46" s="60">
        <f>(B46-C46)</f>
        <v>16429.97999999998</v>
      </c>
    </row>
    <row r="47" spans="1:1" ht="16" outlineLevel="1">
      <c r="A47" s="41" t="s">
        <v>43</v>
      </c>
    </row>
    <row r="48" spans="1:4" ht="16" outlineLevel="2">
      <c r="A48" s="42" t="s">
        <v>44</v>
      </c>
      <c r="B48" s="59">
        <v>-608789.02</v>
      </c>
      <c r="C48" s="59">
        <v>-608789.02</v>
      </c>
      <c r="D48" s="59">
        <f>(B48-C48)</f>
        <v>0.0</v>
      </c>
    </row>
    <row r="49" spans="1:4" ht="16" outlineLevel="2">
      <c r="A49" s="42" t="s">
        <v>45</v>
      </c>
      <c r="B49" s="59">
        <v>-1682831.13</v>
      </c>
      <c r="C49" s="59">
        <v>-1682831.13</v>
      </c>
      <c r="D49" s="59">
        <f>(B49-C49)</f>
        <v>0.0</v>
      </c>
    </row>
    <row r="50" spans="1:4" ht="16" outlineLevel="2">
      <c r="A50" s="42" t="s">
        <v>46</v>
      </c>
      <c r="B50" s="58"/>
      <c r="C50" s="58"/>
      <c r="D50" s="58"/>
    </row>
    <row r="51" spans="1:4" ht="16" outlineLevel="3">
      <c r="A51" s="43" t="s">
        <v>47</v>
      </c>
      <c r="B51" s="59">
        <v>1188730.46</v>
      </c>
      <c r="C51" s="59">
        <v>1188730.46</v>
      </c>
      <c r="D51" s="59">
        <f>(B51-C51)</f>
        <v>0.0</v>
      </c>
    </row>
    <row r="52" spans="1:4" ht="16" outlineLevel="3">
      <c r="A52" s="43" t="s">
        <v>48</v>
      </c>
      <c r="B52" s="59">
        <v>2832162.39</v>
      </c>
      <c r="C52" s="59">
        <v>2832162.39</v>
      </c>
      <c r="D52" s="59">
        <f>(B52-C52)</f>
        <v>0.0</v>
      </c>
    </row>
    <row r="53" spans="1:4" ht="16" outlineLevel="3">
      <c r="A53" s="43" t="s">
        <v>49</v>
      </c>
      <c r="B53" s="59">
        <v>713563.27</v>
      </c>
      <c r="C53" s="59">
        <v>713563.27</v>
      </c>
      <c r="D53" s="59">
        <f>(B53-C53)</f>
        <v>0.0</v>
      </c>
    </row>
    <row r="54" spans="1:4" ht="16" outlineLevel="2">
      <c r="A54" s="48" t="s">
        <v>50</v>
      </c>
      <c r="B54" s="60">
        <f>B50+B51+B52+B53</f>
        <v>4734456.12</v>
      </c>
      <c r="C54" s="60">
        <f>C50+C51+C52+C53</f>
        <v>4734456.12</v>
      </c>
      <c r="D54" s="60">
        <f>(B54-C54)</f>
        <v>0.0</v>
      </c>
    </row>
    <row r="55" spans="1:4" ht="16" outlineLevel="2">
      <c r="A55" s="42" t="s">
        <v>51</v>
      </c>
      <c r="B55" s="59">
        <v>21565.32</v>
      </c>
      <c r="C55" s="59">
        <v>21565.32</v>
      </c>
      <c r="D55" s="59">
        <f>(B55-C55)</f>
        <v>0.0</v>
      </c>
    </row>
    <row r="56" spans="1:4" ht="16" outlineLevel="3">
      <c r="A56" s="43" t="s">
        <v>52</v>
      </c>
      <c r="B56" s="59">
        <v>46059.47</v>
      </c>
      <c r="C56" s="59">
        <v>46059.47</v>
      </c>
      <c r="D56" s="59">
        <f>(B56-C56)</f>
        <v>0.0</v>
      </c>
    </row>
    <row r="57" spans="1:4" ht="16" outlineLevel="2">
      <c r="A57" s="48" t="s">
        <v>53</v>
      </c>
      <c r="B57" s="60">
        <f>B55+B56</f>
        <v>67624.79000000001</v>
      </c>
      <c r="C57" s="60">
        <f>C55+C56</f>
        <v>67624.79000000001</v>
      </c>
      <c r="D57" s="60">
        <f>(B57-C57)</f>
        <v>0.0</v>
      </c>
    </row>
    <row r="58" spans="1:4" ht="16" outlineLevel="2">
      <c r="A58" s="42" t="s">
        <v>54</v>
      </c>
      <c r="B58" s="59">
        <v>156477.06</v>
      </c>
      <c r="C58" s="59">
        <v>156477.06</v>
      </c>
      <c r="D58" s="59">
        <f>(B58-C58)</f>
        <v>0.0</v>
      </c>
    </row>
    <row r="59" spans="1:4" ht="16" outlineLevel="2">
      <c r="A59" s="42" t="s">
        <v>55</v>
      </c>
      <c r="B59" s="58"/>
      <c r="C59" s="58"/>
      <c r="D59" s="58"/>
    </row>
    <row r="60" spans="1:4" ht="16" outlineLevel="3">
      <c r="A60" s="43" t="s">
        <v>56</v>
      </c>
      <c r="B60" s="59">
        <v>327774.7</v>
      </c>
      <c r="C60" s="59">
        <v>327774.7</v>
      </c>
      <c r="D60" s="59">
        <f>(B60-C60)</f>
        <v>0.0</v>
      </c>
    </row>
    <row r="61" spans="1:4" ht="16" outlineLevel="2">
      <c r="A61" s="48" t="s">
        <v>57</v>
      </c>
      <c r="B61" s="60">
        <f>B59+B60</f>
        <v>327774.7</v>
      </c>
      <c r="C61" s="60">
        <f>C59+C60</f>
        <v>327774.7</v>
      </c>
      <c r="D61" s="60">
        <f>(B61-C61)</f>
        <v>0.0</v>
      </c>
    </row>
    <row r="62" spans="1:4" ht="16" outlineLevel="1">
      <c r="A62" s="49" t="s">
        <v>58</v>
      </c>
      <c r="B62" s="60">
        <f>B47+B48+B49+B54+B57+B58+B61</f>
        <v>2994712.5200000005</v>
      </c>
      <c r="C62" s="60">
        <f>C47+C48+C49+C54+C57+C58+C61</f>
        <v>2994712.5200000005</v>
      </c>
      <c r="D62" s="60">
        <f>(B62-C62)</f>
        <v>0.0</v>
      </c>
    </row>
    <row r="63" spans="1:1" ht="16" outlineLevel="1">
      <c r="A63" s="41" t="s">
        <v>59</v>
      </c>
    </row>
    <row r="64" spans="1:4" ht="16" outlineLevel="2">
      <c r="A64" s="42" t="s">
        <v>60</v>
      </c>
      <c r="B64" s="59">
        <v>9236.02</v>
      </c>
      <c r="C64" s="59">
        <v>9236.02</v>
      </c>
      <c r="D64" s="59">
        <f>(B64-C64)</f>
        <v>0.0</v>
      </c>
    </row>
    <row r="65" spans="1:4" ht="16" outlineLevel="2">
      <c r="A65" s="42" t="s">
        <v>61</v>
      </c>
      <c r="B65" s="59">
        <v>0</v>
      </c>
      <c r="C65" s="59">
        <v>9082.87</v>
      </c>
      <c r="D65" s="59">
        <f>(B65-C65)</f>
        <v>-9082.87</v>
      </c>
    </row>
    <row r="66" spans="1:4" ht="16" outlineLevel="1">
      <c r="A66" s="49" t="s">
        <v>62</v>
      </c>
      <c r="B66" s="60">
        <f>B63+B64+B65</f>
        <v>9236.02</v>
      </c>
      <c r="C66" s="60">
        <f>C63+C64+C65</f>
        <v>18318.89</v>
      </c>
      <c r="D66" s="60">
        <f>(B66-C66)</f>
        <v>-9082.869999999999</v>
      </c>
    </row>
    <row r="67" spans="1:4" ht="16">
      <c r="A67" s="50" t="s">
        <v>63</v>
      </c>
      <c r="B67" s="60">
        <f>B46+B62+B66</f>
        <v>4181483.0100000002</v>
      </c>
      <c r="C67" s="60">
        <f>C46+C62+C66</f>
        <v>4174135.900000001</v>
      </c>
      <c r="D67" s="60">
        <f>(B67-C67)</f>
        <v>7347.109999999404</v>
      </c>
    </row>
    <row r="68" spans="1:1" ht="16">
      <c r="A68" s="40" t="s">
        <v>64</v>
      </c>
    </row>
    <row r="69" spans="1:1" ht="16" outlineLevel="1">
      <c r="A69" s="41" t="s">
        <v>65</v>
      </c>
    </row>
    <row r="70" spans="1:1" ht="16" outlineLevel="2">
      <c r="A70" s="42" t="s">
        <v>66</v>
      </c>
    </row>
    <row r="71" spans="1:1" ht="16" outlineLevel="3">
      <c r="A71" s="43" t="s">
        <v>67</v>
      </c>
    </row>
    <row r="72" spans="1:4" ht="16" outlineLevel="4">
      <c r="A72" s="44" t="s">
        <v>68</v>
      </c>
      <c r="B72" s="59">
        <v>0</v>
      </c>
      <c r="C72" s="59">
        <v>7866.41</v>
      </c>
      <c r="D72" s="59">
        <f>(B72-C72)</f>
        <v>-7866.41</v>
      </c>
    </row>
    <row r="73" spans="1:4" ht="16" outlineLevel="3">
      <c r="A73" s="47" t="s">
        <v>69</v>
      </c>
      <c r="B73" s="60">
        <f>B71+B72</f>
        <v>0.0</v>
      </c>
      <c r="C73" s="60">
        <f>C71+C72</f>
        <v>7866.41</v>
      </c>
      <c r="D73" s="60">
        <f>(B73-C73)</f>
        <v>-7866.41</v>
      </c>
    </row>
    <row r="74" spans="1:4" ht="16" outlineLevel="3">
      <c r="A74" s="43" t="s">
        <v>70</v>
      </c>
      <c r="B74" s="58"/>
      <c r="C74" s="58"/>
      <c r="D74" s="58"/>
    </row>
    <row r="75" spans="1:1" ht="16" outlineLevel="3">
      <c r="A75" s="43" t="s">
        <v>71</v>
      </c>
    </row>
    <row r="76" spans="1:4" ht="16" outlineLevel="4">
      <c r="A76" s="44" t="s">
        <v>72</v>
      </c>
      <c r="B76" s="59">
        <v>0.02</v>
      </c>
      <c r="C76" s="59">
        <v>1539.82</v>
      </c>
      <c r="D76" s="59">
        <f>(B76-C76)</f>
        <v>-1539.8</v>
      </c>
    </row>
    <row r="77" spans="1:4" ht="16" outlineLevel="4">
      <c r="A77" s="44" t="s">
        <v>73</v>
      </c>
      <c r="B77" s="59">
        <v>21891.68</v>
      </c>
      <c r="C77" s="59">
        <v>19155.22</v>
      </c>
      <c r="D77" s="59">
        <f>(B77-C77)</f>
        <v>2736.459999999999</v>
      </c>
    </row>
    <row r="78" spans="1:4" ht="16" outlineLevel="3">
      <c r="A78" s="47" t="s">
        <v>74</v>
      </c>
      <c r="B78" s="60">
        <f>B75+B76+B77</f>
        <v>21891.7</v>
      </c>
      <c r="C78" s="60">
        <f>C75+C76+C77</f>
        <v>20695.04</v>
      </c>
      <c r="D78" s="60">
        <f>(B78-C78)</f>
        <v>1196.6599999999999</v>
      </c>
    </row>
    <row r="79" spans="1:4" ht="16" outlineLevel="2">
      <c r="A79" s="48" t="s">
        <v>75</v>
      </c>
      <c r="B79" s="60">
        <f>B70+B73+B74+B78</f>
        <v>21891.7</v>
      </c>
      <c r="C79" s="60">
        <f>C70+C73+C74+C78</f>
        <v>28561.45</v>
      </c>
      <c r="D79" s="60">
        <f>(B79-C79)</f>
        <v>-6669.75</v>
      </c>
    </row>
    <row r="80" spans="1:1" ht="16" outlineLevel="2">
      <c r="A80" s="42" t="s">
        <v>76</v>
      </c>
    </row>
    <row r="81" spans="1:4" ht="16" outlineLevel="3">
      <c r="A81" s="43" t="s">
        <v>77</v>
      </c>
      <c r="B81" s="59">
        <v>1150152.85</v>
      </c>
      <c r="C81" s="59">
        <v>1153237.29</v>
      </c>
      <c r="D81" s="59">
        <f>(B81-C81)</f>
        <v>-3084.439999999944</v>
      </c>
    </row>
    <row r="82" spans="1:4" ht="16" outlineLevel="3">
      <c r="A82" s="43" t="s">
        <v>78</v>
      </c>
      <c r="B82" s="59">
        <v>15406.5</v>
      </c>
      <c r="C82" s="59">
        <v>15406.5</v>
      </c>
      <c r="D82" s="59">
        <f>(B82-C82)</f>
        <v>0.0</v>
      </c>
    </row>
    <row r="83" spans="1:4" ht="16" outlineLevel="3">
      <c r="A83" s="43" t="s">
        <v>79</v>
      </c>
      <c r="B83" s="59">
        <v>6000.0</v>
      </c>
      <c r="C83" s="59">
        <v>6000.0</v>
      </c>
      <c r="D83" s="59">
        <f>(B83-C83)</f>
        <v>0.0</v>
      </c>
    </row>
    <row r="84" spans="1:4" ht="16" outlineLevel="3">
      <c r="A84" s="43" t="s">
        <v>80</v>
      </c>
      <c r="B84" s="59">
        <v>22818.0</v>
      </c>
      <c r="C84" s="59">
        <v>25218.0</v>
      </c>
      <c r="D84" s="59">
        <f>(B84-C84)</f>
        <v>-2400.0</v>
      </c>
    </row>
    <row r="85" spans="1:4" ht="16" outlineLevel="3">
      <c r="A85" s="43" t="s">
        <v>81</v>
      </c>
      <c r="B85" s="59">
        <v>708318.57</v>
      </c>
      <c r="C85" s="59">
        <v>708318.57</v>
      </c>
      <c r="D85" s="59">
        <f>(B85-C85)</f>
        <v>0.0</v>
      </c>
    </row>
    <row r="86" spans="1:4" ht="16" outlineLevel="2">
      <c r="A86" s="48" t="s">
        <v>82</v>
      </c>
      <c r="B86" s="60">
        <f>B80+B81+B82+B83+B84+B85</f>
        <v>1902695.92</v>
      </c>
      <c r="C86" s="60">
        <f>C80+C81+C82+C83+C84+C85</f>
        <v>1908180.3599999999</v>
      </c>
      <c r="D86" s="60">
        <f>(B86-C86)</f>
        <v>-5484.439999999944</v>
      </c>
    </row>
    <row r="87" spans="1:4" ht="16" outlineLevel="1">
      <c r="A87" s="49" t="s">
        <v>83</v>
      </c>
      <c r="B87" s="60">
        <f>B69+B79+B86</f>
        <v>1924587.6199999999</v>
      </c>
      <c r="C87" s="60">
        <f>C69+C79+C86</f>
        <v>1936741.8099999998</v>
      </c>
      <c r="D87" s="60">
        <f>(B87-C87)</f>
        <v>-12154.189999999944</v>
      </c>
    </row>
    <row r="88" spans="1:1" ht="16" outlineLevel="1">
      <c r="A88" s="41" t="s">
        <v>84</v>
      </c>
    </row>
    <row r="89" spans="1:4" ht="16" outlineLevel="2">
      <c r="A89" s="42" t="s">
        <v>85</v>
      </c>
      <c r="B89" s="59">
        <v>81388.0699999975</v>
      </c>
      <c r="C89" s="59">
        <v>-102406.59999999928</v>
      </c>
      <c r="D89" s="59">
        <f>(B89-C89)</f>
        <v>183794.66999999678</v>
      </c>
    </row>
    <row r="90" spans="1:4" ht="16" outlineLevel="2">
      <c r="A90" s="42" t="s">
        <v>86</v>
      </c>
      <c r="B90" s="59">
        <v>19501.300000000003</v>
      </c>
      <c r="C90" s="59">
        <v>183794.6699999996</v>
      </c>
      <c r="D90" s="59">
        <f>(B90-C90)</f>
        <v>-164293.3699999996</v>
      </c>
    </row>
    <row r="91" spans="1:4" ht="16" outlineLevel="2">
      <c r="A91" s="42" t="s">
        <v>87</v>
      </c>
      <c r="B91" s="59">
        <v>4619.29</v>
      </c>
      <c r="C91" s="59">
        <v>4619.29</v>
      </c>
      <c r="D91" s="59">
        <f>(B91-C91)</f>
        <v>0.0</v>
      </c>
    </row>
    <row r="92" spans="1:4" ht="16" outlineLevel="2">
      <c r="A92" s="42" t="s">
        <v>88</v>
      </c>
      <c r="B92" s="58"/>
      <c r="C92" s="58"/>
      <c r="D92" s="58"/>
    </row>
    <row r="93" spans="1:4" ht="16" outlineLevel="3">
      <c r="A93" s="43" t="s">
        <v>89</v>
      </c>
      <c r="B93" s="59">
        <v>10507.39</v>
      </c>
      <c r="C93" s="59">
        <v>10507.39</v>
      </c>
      <c r="D93" s="59">
        <f>(B93-C93)</f>
        <v>0.0</v>
      </c>
    </row>
    <row r="94" spans="1:4" ht="16" outlineLevel="3">
      <c r="A94" s="43" t="s">
        <v>90</v>
      </c>
      <c r="B94" s="59">
        <v>2240.0</v>
      </c>
      <c r="C94" s="59">
        <v>2240.0</v>
      </c>
      <c r="D94" s="59">
        <f>(B94-C94)</f>
        <v>0.0</v>
      </c>
    </row>
    <row r="95" spans="1:4" ht="16" outlineLevel="3">
      <c r="A95" s="43" t="s">
        <v>91</v>
      </c>
      <c r="B95" s="59">
        <v>20200.0</v>
      </c>
      <c r="C95" s="59">
        <v>20200.0</v>
      </c>
      <c r="D95" s="59">
        <f>(B95-C95)</f>
        <v>0.0</v>
      </c>
    </row>
    <row r="96" spans="1:4" ht="16" outlineLevel="3">
      <c r="A96" s="43" t="s">
        <v>92</v>
      </c>
      <c r="B96" s="59">
        <v>5461.3</v>
      </c>
      <c r="C96" s="59">
        <v>5461.3</v>
      </c>
      <c r="D96" s="59">
        <f>(B96-C96)</f>
        <v>0.0</v>
      </c>
    </row>
    <row r="97" spans="1:4" ht="16" outlineLevel="3">
      <c r="A97" s="43" t="s">
        <v>93</v>
      </c>
      <c r="B97" s="59">
        <v>144820.02</v>
      </c>
      <c r="C97" s="59">
        <v>144820.02</v>
      </c>
      <c r="D97" s="59">
        <f>(B97-C97)</f>
        <v>0.0</v>
      </c>
    </row>
    <row r="98" spans="1:4" ht="16" outlineLevel="3">
      <c r="A98" s="43" t="s">
        <v>94</v>
      </c>
      <c r="B98" s="59">
        <v>343941.9</v>
      </c>
      <c r="C98" s="59">
        <v>343941.9</v>
      </c>
      <c r="D98" s="59">
        <f>(B98-C98)</f>
        <v>0.0</v>
      </c>
    </row>
    <row r="99" spans="1:4" ht="16" outlineLevel="3">
      <c r="A99" s="43" t="s">
        <v>95</v>
      </c>
      <c r="B99" s="59">
        <v>82846.51</v>
      </c>
      <c r="C99" s="59">
        <v>82846.51</v>
      </c>
      <c r="D99" s="59">
        <f>(B99-C99)</f>
        <v>0.0</v>
      </c>
    </row>
    <row r="100" spans="1:4" ht="16" outlineLevel="3">
      <c r="A100" s="43" t="s">
        <v>96</v>
      </c>
      <c r="B100" s="59">
        <v>76380.77</v>
      </c>
      <c r="C100" s="59">
        <v>76380.77</v>
      </c>
      <c r="D100" s="59">
        <f>(B100-C100)</f>
        <v>0.0</v>
      </c>
    </row>
    <row r="101" spans="1:4" ht="16" outlineLevel="3">
      <c r="A101" s="43" t="s">
        <v>27</v>
      </c>
      <c r="B101" s="59">
        <v>54242.0</v>
      </c>
      <c r="C101" s="59">
        <v>54242.0</v>
      </c>
      <c r="D101" s="59">
        <f>(B101-C101)</f>
        <v>0.0</v>
      </c>
    </row>
    <row r="102" spans="1:4" ht="16" outlineLevel="2">
      <c r="A102" s="48" t="s">
        <v>97</v>
      </c>
      <c r="B102" s="60">
        <f>B92+B93+B94+B95+B96+B97+B98+B99+B100+B101</f>
        <v>740639.89</v>
      </c>
      <c r="C102" s="60">
        <f>C92+C93+C94+C95+C96+C97+C98+C99+C100+C101</f>
        <v>740639.89</v>
      </c>
      <c r="D102" s="60">
        <f>(B102-C102)</f>
        <v>0.0</v>
      </c>
    </row>
    <row r="103" spans="1:4" ht="16" outlineLevel="2">
      <c r="A103" s="42" t="s">
        <v>98</v>
      </c>
      <c r="B103" s="59">
        <v>-2049533.44</v>
      </c>
      <c r="C103" s="59">
        <v>-2049533.44</v>
      </c>
      <c r="D103" s="59">
        <f>(B103-C103)</f>
        <v>0.0</v>
      </c>
    </row>
    <row r="104" spans="1:4" ht="16" outlineLevel="3">
      <c r="A104" s="43" t="s">
        <v>99</v>
      </c>
      <c r="B104" s="59">
        <v>673444.71</v>
      </c>
      <c r="C104" s="59">
        <v>673444.71</v>
      </c>
      <c r="D104" s="59">
        <f>(B104-C104)</f>
        <v>0.0</v>
      </c>
    </row>
    <row r="105" spans="1:4" ht="16" outlineLevel="3">
      <c r="A105" s="43" t="s">
        <v>100</v>
      </c>
      <c r="B105" s="59">
        <v>1486449.08</v>
      </c>
      <c r="C105" s="59">
        <v>1486449.08</v>
      </c>
      <c r="D105" s="59">
        <f>(B105-C105)</f>
        <v>0.0</v>
      </c>
    </row>
    <row r="106" spans="1:4" ht="16" outlineLevel="3">
      <c r="A106" s="43" t="s">
        <v>101</v>
      </c>
      <c r="B106" s="59">
        <v>10555.22</v>
      </c>
      <c r="C106" s="59">
        <v>10555.22</v>
      </c>
      <c r="D106" s="59">
        <f>(B106-C106)</f>
        <v>0.0</v>
      </c>
    </row>
    <row r="107" spans="1:4" ht="16" outlineLevel="3">
      <c r="A107" s="43" t="s">
        <v>102</v>
      </c>
      <c r="B107" s="59">
        <v>1289831.27</v>
      </c>
      <c r="C107" s="59">
        <v>1289831.27</v>
      </c>
      <c r="D107" s="59">
        <f>(B107-C107)</f>
        <v>0.0</v>
      </c>
    </row>
    <row r="108" spans="1:4" ht="16" outlineLevel="2">
      <c r="A108" s="48" t="s">
        <v>103</v>
      </c>
      <c r="B108" s="60">
        <f>B103+B104+B105+B106+B107</f>
        <v>1410746.84</v>
      </c>
      <c r="C108" s="60">
        <f>C103+C104+C105+C106+C107</f>
        <v>1410746.84</v>
      </c>
      <c r="D108" s="60">
        <f>(B108-C108)</f>
        <v>0.0</v>
      </c>
    </row>
    <row r="109" spans="1:4" ht="16" outlineLevel="1">
      <c r="A109" s="49" t="s">
        <v>104</v>
      </c>
      <c r="B109" s="60">
        <f>B88+B89+B90+B91+B102+B108</f>
        <v>2256895.389999998</v>
      </c>
      <c r="C109" s="60">
        <f>C88+C89+C90+C91+C102+C108</f>
        <v>2237394.0900000003</v>
      </c>
      <c r="D109" s="60">
        <f>(B109-C109)</f>
        <v>19501.299999997485</v>
      </c>
    </row>
    <row r="110" spans="1:4" ht="16">
      <c r="A110" s="50" t="s">
        <v>105</v>
      </c>
      <c r="B110" s="60">
        <f>B87+B109</f>
        <v>4181483.009999998</v>
      </c>
      <c r="C110" s="60">
        <f>C87+C109</f>
        <v>4174135.9000000004</v>
      </c>
      <c r="D110" s="60">
        <f>(B110-C110)</f>
        <v>7347.109999997541</v>
      </c>
    </row>
    <row r="114" spans="1:1" ht="16">
      <c r="A114" s="62" t="s">
        <v>110</v>
      </c>
    </row>
  </sheetData>
  <mergeCells count="5">
    <mergeCell ref="A1:D1"/>
    <mergeCell ref="A2:D2"/>
    <mergeCell ref="A3:D3"/>
    <mergeCell ref="B5:D5"/>
    <mergeCell ref="A114:D114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Microsoft Office User</cp:lastModifiedBy>
  <dcterms:created xsi:type="dcterms:W3CDTF">2022-03-24T08:55:57Z</dcterms:created>
  <dcterms:modified xsi:type="dcterms:W3CDTF">2022-03-30T09:41:57Z</dcterms:modified>
  <cp:category/>
</cp:coreProperties>
</file>